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a.carazza\Desktop\"/>
    </mc:Choice>
  </mc:AlternateContent>
  <bookViews>
    <workbookView xWindow="0" yWindow="0" windowWidth="28800" windowHeight="12435"/>
  </bookViews>
  <sheets>
    <sheet name="GERAL SEM DESONERAÇÃO" sheetId="25" r:id="rId1"/>
  </sheets>
  <calcPr calcId="152511"/>
</workbook>
</file>

<file path=xl/calcChain.xml><?xml version="1.0" encoding="utf-8"?>
<calcChain xmlns="http://schemas.openxmlformats.org/spreadsheetml/2006/main">
  <c r="G104" i="25" l="1"/>
  <c r="H104" i="25" s="1"/>
  <c r="F104" i="25"/>
  <c r="G72" i="25" l="1"/>
  <c r="H72" i="25" s="1"/>
  <c r="F72" i="25"/>
  <c r="G69" i="25"/>
  <c r="H69" i="25" s="1"/>
  <c r="F69" i="25"/>
  <c r="G55" i="25"/>
  <c r="H55" i="25" s="1"/>
  <c r="F55" i="25"/>
  <c r="G20" i="25" l="1"/>
  <c r="H20" i="25" s="1"/>
  <c r="F20" i="25"/>
  <c r="G340" i="25" l="1"/>
  <c r="H340" i="25" s="1"/>
  <c r="F340" i="25"/>
  <c r="G165" i="25" l="1"/>
  <c r="G289" i="25"/>
  <c r="F289" i="25"/>
  <c r="G386" i="25"/>
  <c r="G384" i="25"/>
  <c r="G383" i="25"/>
  <c r="G382" i="25"/>
  <c r="G381" i="25"/>
  <c r="G378" i="25"/>
  <c r="G375" i="25"/>
  <c r="G373" i="25"/>
  <c r="G371" i="25"/>
  <c r="G368" i="25"/>
  <c r="G367" i="25"/>
  <c r="G364" i="25"/>
  <c r="G363" i="25"/>
  <c r="G361" i="25"/>
  <c r="G360" i="25"/>
  <c r="G358" i="25"/>
  <c r="G357" i="25"/>
  <c r="G355" i="25"/>
  <c r="G352" i="25"/>
  <c r="G350" i="25"/>
  <c r="G347" i="25"/>
  <c r="G346" i="25"/>
  <c r="G344" i="25"/>
  <c r="G342" i="25"/>
  <c r="G339" i="25"/>
  <c r="G338" i="25"/>
  <c r="G336" i="25"/>
  <c r="G334" i="25"/>
  <c r="G333" i="25"/>
  <c r="G332" i="25"/>
  <c r="G330" i="25"/>
  <c r="G328" i="25"/>
  <c r="G325" i="25"/>
  <c r="G323" i="25"/>
  <c r="G321" i="25"/>
  <c r="G319" i="25"/>
  <c r="G318" i="25"/>
  <c r="G317" i="25"/>
  <c r="G316" i="25"/>
  <c r="G313" i="25"/>
  <c r="G311" i="25"/>
  <c r="G309" i="25"/>
  <c r="G308" i="25"/>
  <c r="G305" i="25"/>
  <c r="G304" i="25"/>
  <c r="G303" i="25"/>
  <c r="G302" i="25"/>
  <c r="G301" i="25"/>
  <c r="G300" i="25"/>
  <c r="G299" i="25"/>
  <c r="G298" i="25"/>
  <c r="G297" i="25"/>
  <c r="G294" i="25"/>
  <c r="G293" i="25"/>
  <c r="G291" i="25"/>
  <c r="G290" i="25"/>
  <c r="G285" i="25"/>
  <c r="G284" i="25"/>
  <c r="G283" i="25"/>
  <c r="G282" i="25"/>
  <c r="G281" i="25"/>
  <c r="G280" i="25"/>
  <c r="G278" i="25"/>
  <c r="G277" i="25"/>
  <c r="G275" i="25"/>
  <c r="G273" i="25"/>
  <c r="G271" i="25"/>
  <c r="G269" i="25"/>
  <c r="G267" i="25"/>
  <c r="G265" i="25"/>
  <c r="G264" i="25"/>
  <c r="G263" i="25"/>
  <c r="G261" i="25"/>
  <c r="G259" i="25"/>
  <c r="G257" i="25"/>
  <c r="G256" i="25"/>
  <c r="G253" i="25"/>
  <c r="G252" i="25"/>
  <c r="G251" i="25"/>
  <c r="G250" i="25"/>
  <c r="G248" i="25"/>
  <c r="G247" i="25"/>
  <c r="G246" i="25"/>
  <c r="G245" i="25"/>
  <c r="G244" i="25"/>
  <c r="G243" i="25"/>
  <c r="G242" i="25"/>
  <c r="G240" i="25"/>
  <c r="G239" i="25"/>
  <c r="G238" i="25"/>
  <c r="G237" i="25"/>
  <c r="G235" i="25"/>
  <c r="G233" i="25"/>
  <c r="G231" i="25"/>
  <c r="G229" i="25"/>
  <c r="G228" i="25"/>
  <c r="G227" i="25"/>
  <c r="G225" i="25"/>
  <c r="G224" i="25"/>
  <c r="G223" i="25"/>
  <c r="G222" i="25"/>
  <c r="G221" i="25"/>
  <c r="G219" i="25"/>
  <c r="G218" i="25"/>
  <c r="G217" i="25"/>
  <c r="G215" i="25"/>
  <c r="G214" i="25"/>
  <c r="G213" i="25"/>
  <c r="G212" i="25"/>
  <c r="G210" i="25"/>
  <c r="G209" i="25"/>
  <c r="G207" i="25"/>
  <c r="G206" i="25"/>
  <c r="G205" i="25"/>
  <c r="G204" i="25"/>
  <c r="G203" i="25"/>
  <c r="G202" i="25"/>
  <c r="G200" i="25"/>
  <c r="G199" i="25"/>
  <c r="G197" i="25"/>
  <c r="G195" i="25"/>
  <c r="G194" i="25"/>
  <c r="G193" i="25"/>
  <c r="G192" i="25"/>
  <c r="G190" i="25"/>
  <c r="G187" i="25"/>
  <c r="G185" i="25"/>
  <c r="G184" i="25"/>
  <c r="G182" i="25"/>
  <c r="G181" i="25"/>
  <c r="G180" i="25"/>
  <c r="G179" i="25"/>
  <c r="G177" i="25"/>
  <c r="G175" i="25"/>
  <c r="G173" i="25"/>
  <c r="G172" i="25"/>
  <c r="G170" i="25"/>
  <c r="G167" i="25"/>
  <c r="G166" i="25"/>
  <c r="G164" i="25"/>
  <c r="G163" i="25"/>
  <c r="G161" i="25"/>
  <c r="G159" i="25"/>
  <c r="G157" i="25"/>
  <c r="G155" i="25"/>
  <c r="G152" i="25"/>
  <c r="G150" i="25"/>
  <c r="G148" i="25"/>
  <c r="G147" i="25"/>
  <c r="G145" i="25"/>
  <c r="G144" i="25"/>
  <c r="G142" i="25"/>
  <c r="G140" i="25"/>
  <c r="G138" i="25"/>
  <c r="G136" i="25"/>
  <c r="G134" i="25"/>
  <c r="G132" i="25"/>
  <c r="G131" i="25"/>
  <c r="G128" i="25"/>
  <c r="G126" i="25"/>
  <c r="G124" i="25"/>
  <c r="G122" i="25"/>
  <c r="G121" i="25"/>
  <c r="G118" i="25"/>
  <c r="G117" i="25"/>
  <c r="G116" i="25"/>
  <c r="G114" i="25"/>
  <c r="G112" i="25"/>
  <c r="G110" i="25"/>
  <c r="G109" i="25"/>
  <c r="G107" i="25"/>
  <c r="G102" i="25"/>
  <c r="G101" i="25"/>
  <c r="G99" i="25"/>
  <c r="G98" i="25"/>
  <c r="G96" i="25"/>
  <c r="G95" i="25"/>
  <c r="G93" i="25"/>
  <c r="G91" i="25"/>
  <c r="G88" i="25"/>
  <c r="G86" i="25"/>
  <c r="G84" i="25"/>
  <c r="G83" i="25"/>
  <c r="G81" i="25"/>
  <c r="G80" i="25"/>
  <c r="G78" i="25"/>
  <c r="G76" i="25"/>
  <c r="G75" i="25"/>
  <c r="G74" i="25"/>
  <c r="G73" i="25"/>
  <c r="G71" i="25"/>
  <c r="G67" i="25"/>
  <c r="G66" i="25"/>
  <c r="G64" i="25"/>
  <c r="G62" i="25"/>
  <c r="G61" i="25"/>
  <c r="G59" i="25"/>
  <c r="G57" i="25"/>
  <c r="G56" i="25"/>
  <c r="G53" i="25"/>
  <c r="G51" i="25"/>
  <c r="G49" i="25"/>
  <c r="G48" i="25"/>
  <c r="G46" i="25"/>
  <c r="G44" i="25"/>
  <c r="G43" i="25"/>
  <c r="G42" i="25"/>
  <c r="G40" i="25"/>
  <c r="G39" i="25"/>
  <c r="G38" i="25"/>
  <c r="G36" i="25"/>
  <c r="G35" i="25"/>
  <c r="G34" i="25"/>
  <c r="G31" i="25"/>
  <c r="G30" i="25"/>
  <c r="G28" i="25"/>
  <c r="G27" i="25"/>
  <c r="G26" i="25"/>
  <c r="G24" i="25"/>
  <c r="G22" i="25"/>
  <c r="G19" i="25"/>
  <c r="G18" i="25"/>
  <c r="G17" i="25"/>
  <c r="G16" i="25"/>
  <c r="H167" i="25" l="1"/>
  <c r="H165" i="25"/>
  <c r="H378" i="25"/>
  <c r="H376" i="25" s="1"/>
  <c r="H371" i="25"/>
  <c r="H369" i="25" s="1"/>
  <c r="H355" i="25"/>
  <c r="H350" i="25"/>
  <c r="H347" i="25"/>
  <c r="H346" i="25"/>
  <c r="H342" i="25"/>
  <c r="H334" i="25"/>
  <c r="H333" i="25"/>
  <c r="H332" i="25"/>
  <c r="H328" i="25"/>
  <c r="H325" i="25"/>
  <c r="H323" i="25"/>
  <c r="H311" i="25"/>
  <c r="H309" i="25"/>
  <c r="H271" i="25"/>
  <c r="H269" i="25"/>
  <c r="H261" i="25"/>
  <c r="H253" i="25"/>
  <c r="H237" i="25"/>
  <c r="H235" i="25"/>
  <c r="H207" i="25"/>
  <c r="H206" i="25"/>
  <c r="H203" i="25"/>
  <c r="H202" i="25"/>
  <c r="H190" i="25"/>
  <c r="H177" i="25"/>
  <c r="H164" i="25"/>
  <c r="H161" i="25"/>
  <c r="H152" i="25"/>
  <c r="H150" i="25"/>
  <c r="H142" i="25"/>
  <c r="H134" i="25"/>
  <c r="H126" i="25"/>
  <c r="H118" i="25"/>
  <c r="H116" i="25"/>
  <c r="H112" i="25"/>
  <c r="H107" i="25"/>
  <c r="H93" i="25"/>
  <c r="H81" i="25"/>
  <c r="H80" i="25"/>
  <c r="H71" i="25"/>
  <c r="H64" i="25"/>
  <c r="H51" i="25"/>
  <c r="H36" i="25"/>
  <c r="H34" i="25"/>
  <c r="G15" i="25"/>
  <c r="H386" i="25"/>
  <c r="F386" i="25"/>
  <c r="H384" i="25"/>
  <c r="F384" i="25"/>
  <c r="H383" i="25"/>
  <c r="F383" i="25"/>
  <c r="H382" i="25"/>
  <c r="F382" i="25"/>
  <c r="H381" i="25"/>
  <c r="F381" i="25"/>
  <c r="F379" i="25" s="1"/>
  <c r="F378" i="25"/>
  <c r="F376" i="25" s="1"/>
  <c r="H375" i="25"/>
  <c r="F375" i="25"/>
  <c r="H373" i="25"/>
  <c r="F373" i="25"/>
  <c r="F371" i="25"/>
  <c r="H368" i="25"/>
  <c r="F368" i="25"/>
  <c r="H367" i="25"/>
  <c r="H365" i="25" s="1"/>
  <c r="F367" i="25"/>
  <c r="H364" i="25"/>
  <c r="F364" i="25"/>
  <c r="H363" i="25"/>
  <c r="F363" i="25"/>
  <c r="H361" i="25"/>
  <c r="F361" i="25"/>
  <c r="H360" i="25"/>
  <c r="F360" i="25"/>
  <c r="H358" i="25"/>
  <c r="F358" i="25"/>
  <c r="H357" i="25"/>
  <c r="F357" i="25"/>
  <c r="F355" i="25"/>
  <c r="H352" i="25"/>
  <c r="F352" i="25"/>
  <c r="F350" i="25"/>
  <c r="F347" i="25"/>
  <c r="F346" i="25"/>
  <c r="H344" i="25"/>
  <c r="F344" i="25"/>
  <c r="F342" i="25"/>
  <c r="H339" i="25"/>
  <c r="F339" i="25"/>
  <c r="H338" i="25"/>
  <c r="F338" i="25"/>
  <c r="H336" i="25"/>
  <c r="F336" i="25"/>
  <c r="F334" i="25"/>
  <c r="F333" i="25"/>
  <c r="F332" i="25"/>
  <c r="H330" i="25"/>
  <c r="F330" i="25"/>
  <c r="F328" i="25"/>
  <c r="F325" i="25"/>
  <c r="F323" i="25"/>
  <c r="H321" i="25"/>
  <c r="F321" i="25"/>
  <c r="H319" i="25"/>
  <c r="F319" i="25"/>
  <c r="H318" i="25"/>
  <c r="F318" i="25"/>
  <c r="H317" i="25"/>
  <c r="F317" i="25"/>
  <c r="H316" i="25"/>
  <c r="F316" i="25"/>
  <c r="H313" i="25"/>
  <c r="F313" i="25"/>
  <c r="F311" i="25"/>
  <c r="F309" i="25"/>
  <c r="H308" i="25"/>
  <c r="F308" i="25"/>
  <c r="H305" i="25"/>
  <c r="F305" i="25"/>
  <c r="H304" i="25"/>
  <c r="F304" i="25"/>
  <c r="H303" i="25"/>
  <c r="F303" i="25"/>
  <c r="H302" i="25"/>
  <c r="F302" i="25"/>
  <c r="H301" i="25"/>
  <c r="F301" i="25"/>
  <c r="H300" i="25"/>
  <c r="F300" i="25"/>
  <c r="H299" i="25"/>
  <c r="F299" i="25"/>
  <c r="H298" i="25"/>
  <c r="F298" i="25"/>
  <c r="H297" i="25"/>
  <c r="F297" i="25"/>
  <c r="H294" i="25"/>
  <c r="F294" i="25"/>
  <c r="H293" i="25"/>
  <c r="F293" i="25"/>
  <c r="H291" i="25"/>
  <c r="F291" i="25"/>
  <c r="F286" i="25" s="1"/>
  <c r="H290" i="25"/>
  <c r="F290" i="25"/>
  <c r="H289" i="25"/>
  <c r="H286" i="25" s="1"/>
  <c r="H285" i="25"/>
  <c r="F285" i="25"/>
  <c r="H284" i="25"/>
  <c r="F284" i="25"/>
  <c r="H283" i="25"/>
  <c r="F283" i="25"/>
  <c r="H282" i="25"/>
  <c r="F282" i="25"/>
  <c r="H281" i="25"/>
  <c r="F281" i="25"/>
  <c r="H280" i="25"/>
  <c r="F280" i="25"/>
  <c r="H278" i="25"/>
  <c r="F278" i="25"/>
  <c r="H277" i="25"/>
  <c r="F277" i="25"/>
  <c r="H275" i="25"/>
  <c r="F275" i="25"/>
  <c r="H273" i="25"/>
  <c r="F273" i="25"/>
  <c r="F271" i="25"/>
  <c r="F269" i="25"/>
  <c r="H267" i="25"/>
  <c r="F267" i="25"/>
  <c r="H265" i="25"/>
  <c r="F265" i="25"/>
  <c r="H264" i="25"/>
  <c r="F264" i="25"/>
  <c r="H263" i="25"/>
  <c r="F263" i="25"/>
  <c r="F261" i="25"/>
  <c r="H259" i="25"/>
  <c r="F259" i="25"/>
  <c r="H257" i="25"/>
  <c r="F257" i="25"/>
  <c r="H256" i="25"/>
  <c r="F256" i="25"/>
  <c r="F254" i="25" s="1"/>
  <c r="F253" i="25"/>
  <c r="H252" i="25"/>
  <c r="F252" i="25"/>
  <c r="H251" i="25"/>
  <c r="F251" i="25"/>
  <c r="H250" i="25"/>
  <c r="F250" i="25"/>
  <c r="H248" i="25"/>
  <c r="F248" i="25"/>
  <c r="H247" i="25"/>
  <c r="F247" i="25"/>
  <c r="H246" i="25"/>
  <c r="F246" i="25"/>
  <c r="H245" i="25"/>
  <c r="F245" i="25"/>
  <c r="H244" i="25"/>
  <c r="F244" i="25"/>
  <c r="H243" i="25"/>
  <c r="F243" i="25"/>
  <c r="H242" i="25"/>
  <c r="F242" i="25"/>
  <c r="H240" i="25"/>
  <c r="F240" i="25"/>
  <c r="H239" i="25"/>
  <c r="F239" i="25"/>
  <c r="H238" i="25"/>
  <c r="F238" i="25"/>
  <c r="F237" i="25"/>
  <c r="F235" i="25"/>
  <c r="H233" i="25"/>
  <c r="F233" i="25"/>
  <c r="H231" i="25"/>
  <c r="F231" i="25"/>
  <c r="H229" i="25"/>
  <c r="F229" i="25"/>
  <c r="H228" i="25"/>
  <c r="F228" i="25"/>
  <c r="H227" i="25"/>
  <c r="F227" i="25"/>
  <c r="H225" i="25"/>
  <c r="F225" i="25"/>
  <c r="H224" i="25"/>
  <c r="F224" i="25"/>
  <c r="H223" i="25"/>
  <c r="F223" i="25"/>
  <c r="H222" i="25"/>
  <c r="F222" i="25"/>
  <c r="H221" i="25"/>
  <c r="F221" i="25"/>
  <c r="H219" i="25"/>
  <c r="F219" i="25"/>
  <c r="H218" i="25"/>
  <c r="F218" i="25"/>
  <c r="H217" i="25"/>
  <c r="F217" i="25"/>
  <c r="H215" i="25"/>
  <c r="F215" i="25"/>
  <c r="H214" i="25"/>
  <c r="F214" i="25"/>
  <c r="H213" i="25"/>
  <c r="F213" i="25"/>
  <c r="H212" i="25"/>
  <c r="F212" i="25"/>
  <c r="H210" i="25"/>
  <c r="F210" i="25"/>
  <c r="H209" i="25"/>
  <c r="F209" i="25"/>
  <c r="F207" i="25"/>
  <c r="F206" i="25"/>
  <c r="H205" i="25"/>
  <c r="F205" i="25"/>
  <c r="H204" i="25"/>
  <c r="F204" i="25"/>
  <c r="F203" i="25"/>
  <c r="F202" i="25"/>
  <c r="H200" i="25"/>
  <c r="F200" i="25"/>
  <c r="H199" i="25"/>
  <c r="F199" i="25"/>
  <c r="H197" i="25"/>
  <c r="F197" i="25"/>
  <c r="H195" i="25"/>
  <c r="F195" i="25"/>
  <c r="H194" i="25"/>
  <c r="F194" i="25"/>
  <c r="H193" i="25"/>
  <c r="F193" i="25"/>
  <c r="H192" i="25"/>
  <c r="F192" i="25"/>
  <c r="F190" i="25"/>
  <c r="H187" i="25"/>
  <c r="F187" i="25"/>
  <c r="H185" i="25"/>
  <c r="F185" i="25"/>
  <c r="H184" i="25"/>
  <c r="F184" i="25"/>
  <c r="H182" i="25"/>
  <c r="F182" i="25"/>
  <c r="H181" i="25"/>
  <c r="F181" i="25"/>
  <c r="H180" i="25"/>
  <c r="F180" i="25"/>
  <c r="H179" i="25"/>
  <c r="F179" i="25"/>
  <c r="F177" i="25"/>
  <c r="H175" i="25"/>
  <c r="F175" i="25"/>
  <c r="H173" i="25"/>
  <c r="F173" i="25"/>
  <c r="H172" i="25"/>
  <c r="F172" i="25"/>
  <c r="H170" i="25"/>
  <c r="F170" i="25"/>
  <c r="F167" i="25"/>
  <c r="H166" i="25"/>
  <c r="F166" i="25"/>
  <c r="F165" i="25"/>
  <c r="F164" i="25"/>
  <c r="H163" i="25"/>
  <c r="F163" i="25"/>
  <c r="F161" i="25"/>
  <c r="H159" i="25"/>
  <c r="F159" i="25"/>
  <c r="H157" i="25"/>
  <c r="F157" i="25"/>
  <c r="H155" i="25"/>
  <c r="F155" i="25"/>
  <c r="F152" i="25"/>
  <c r="F150" i="25"/>
  <c r="H148" i="25"/>
  <c r="F148" i="25"/>
  <c r="H147" i="25"/>
  <c r="F147" i="25"/>
  <c r="H145" i="25"/>
  <c r="F145" i="25"/>
  <c r="H144" i="25"/>
  <c r="F144" i="25"/>
  <c r="F142" i="25"/>
  <c r="H140" i="25"/>
  <c r="F140" i="25"/>
  <c r="H138" i="25"/>
  <c r="F138" i="25"/>
  <c r="H136" i="25"/>
  <c r="F136" i="25"/>
  <c r="F134" i="25"/>
  <c r="H132" i="25"/>
  <c r="F132" i="25"/>
  <c r="H131" i="25"/>
  <c r="F131" i="25"/>
  <c r="H128" i="25"/>
  <c r="F128" i="25"/>
  <c r="F126" i="25"/>
  <c r="H124" i="25"/>
  <c r="F124" i="25"/>
  <c r="H122" i="25"/>
  <c r="F122" i="25"/>
  <c r="H121" i="25"/>
  <c r="F121" i="25"/>
  <c r="F118" i="25"/>
  <c r="H117" i="25"/>
  <c r="H105" i="25" s="1"/>
  <c r="F117" i="25"/>
  <c r="F116" i="25"/>
  <c r="H114" i="25"/>
  <c r="F114" i="25"/>
  <c r="F112" i="25"/>
  <c r="H110" i="25"/>
  <c r="F110" i="25"/>
  <c r="H109" i="25"/>
  <c r="F109" i="25"/>
  <c r="F107" i="25"/>
  <c r="H102" i="25"/>
  <c r="F102" i="25"/>
  <c r="H101" i="25"/>
  <c r="F101" i="25"/>
  <c r="H99" i="25"/>
  <c r="F99" i="25"/>
  <c r="H98" i="25"/>
  <c r="F98" i="25"/>
  <c r="H96" i="25"/>
  <c r="F96" i="25"/>
  <c r="H95" i="25"/>
  <c r="F95" i="25"/>
  <c r="F93" i="25"/>
  <c r="H91" i="25"/>
  <c r="F91" i="25"/>
  <c r="H88" i="25"/>
  <c r="F88" i="25"/>
  <c r="H86" i="25"/>
  <c r="F86" i="25"/>
  <c r="H84" i="25"/>
  <c r="F84" i="25"/>
  <c r="H83" i="25"/>
  <c r="F83" i="25"/>
  <c r="F81" i="25"/>
  <c r="F80" i="25"/>
  <c r="H78" i="25"/>
  <c r="F78" i="25"/>
  <c r="H76" i="25"/>
  <c r="F76" i="25"/>
  <c r="H75" i="25"/>
  <c r="F75" i="25"/>
  <c r="H74" i="25"/>
  <c r="F74" i="25"/>
  <c r="H73" i="25"/>
  <c r="F73" i="25"/>
  <c r="F71" i="25"/>
  <c r="H67" i="25"/>
  <c r="F67" i="25"/>
  <c r="H66" i="25"/>
  <c r="F66" i="25"/>
  <c r="F64" i="25"/>
  <c r="H62" i="25"/>
  <c r="F62" i="25"/>
  <c r="H61" i="25"/>
  <c r="F61" i="25"/>
  <c r="H59" i="25"/>
  <c r="F59" i="25"/>
  <c r="H57" i="25"/>
  <c r="F57" i="25"/>
  <c r="H56" i="25"/>
  <c r="F56" i="25"/>
  <c r="H53" i="25"/>
  <c r="F53" i="25"/>
  <c r="F51" i="25"/>
  <c r="H49" i="25"/>
  <c r="F49" i="25"/>
  <c r="H48" i="25"/>
  <c r="F48" i="25"/>
  <c r="H46" i="25"/>
  <c r="F46" i="25"/>
  <c r="H44" i="25"/>
  <c r="F44" i="25"/>
  <c r="H43" i="25"/>
  <c r="F43" i="25"/>
  <c r="H42" i="25"/>
  <c r="F42" i="25"/>
  <c r="H40" i="25"/>
  <c r="F40" i="25"/>
  <c r="H39" i="25"/>
  <c r="F39" i="25"/>
  <c r="H38" i="25"/>
  <c r="F38" i="25"/>
  <c r="F36" i="25"/>
  <c r="H35" i="25"/>
  <c r="F35" i="25"/>
  <c r="F34" i="25"/>
  <c r="H31" i="25"/>
  <c r="F31" i="25"/>
  <c r="H30" i="25"/>
  <c r="F30" i="25"/>
  <c r="H28" i="25"/>
  <c r="F28" i="25"/>
  <c r="H27" i="25"/>
  <c r="F27" i="25"/>
  <c r="H26" i="25"/>
  <c r="F26" i="25"/>
  <c r="H24" i="25"/>
  <c r="F24" i="25"/>
  <c r="H22" i="25"/>
  <c r="F22" i="25"/>
  <c r="H19" i="25"/>
  <c r="F19" i="25"/>
  <c r="H18" i="25"/>
  <c r="F18" i="25"/>
  <c r="H17" i="25"/>
  <c r="F17" i="25"/>
  <c r="H16" i="25"/>
  <c r="F16" i="25"/>
  <c r="H15" i="25"/>
  <c r="F15" i="25"/>
  <c r="H326" i="25" l="1"/>
  <c r="F119" i="25"/>
  <c r="F168" i="25"/>
  <c r="F188" i="25"/>
  <c r="H254" i="25"/>
  <c r="F326" i="25"/>
  <c r="F353" i="25"/>
  <c r="H119" i="25"/>
  <c r="H188" i="25"/>
  <c r="F295" i="25"/>
  <c r="F314" i="25"/>
  <c r="H353" i="25"/>
  <c r="H379" i="25"/>
  <c r="H348" i="25"/>
  <c r="F13" i="25"/>
  <c r="H168" i="25"/>
  <c r="H13" i="25"/>
  <c r="H295" i="25"/>
  <c r="H314" i="25"/>
  <c r="F348" i="25"/>
  <c r="F365" i="25"/>
  <c r="F369" i="25"/>
  <c r="H153" i="25"/>
  <c r="F153" i="25"/>
  <c r="F129" i="25"/>
  <c r="H129" i="25"/>
  <c r="F105" i="25"/>
  <c r="F89" i="25"/>
  <c r="H89" i="25"/>
  <c r="F32" i="25"/>
  <c r="H32" i="25"/>
  <c r="H387" i="25" l="1"/>
  <c r="I168" i="25" s="1"/>
  <c r="F387" i="25"/>
  <c r="I188" i="25" l="1"/>
  <c r="I376" i="25"/>
  <c r="I379" i="25"/>
  <c r="I254" i="25"/>
  <c r="I105" i="25"/>
  <c r="I353" i="25"/>
  <c r="I348" i="25"/>
  <c r="I286" i="25"/>
  <c r="I153" i="25"/>
  <c r="I32" i="25"/>
  <c r="I326" i="25"/>
  <c r="I89" i="25"/>
  <c r="I119" i="25"/>
  <c r="I129" i="25"/>
  <c r="I13" i="25"/>
  <c r="I365" i="25"/>
  <c r="I314" i="25"/>
  <c r="I369" i="25"/>
  <c r="I295" i="25"/>
  <c r="H12" i="25"/>
  <c r="I387" i="25"/>
</calcChain>
</file>

<file path=xl/sharedStrings.xml><?xml version="1.0" encoding="utf-8"?>
<sst xmlns="http://schemas.openxmlformats.org/spreadsheetml/2006/main" count="984" uniqueCount="753">
  <si>
    <t>CÂMARA MUNICIPAL DE CONTAGEM</t>
  </si>
  <si>
    <t xml:space="preserve">DIRETORIA DE OBRAS </t>
  </si>
  <si>
    <t>ITEM</t>
  </si>
  <si>
    <t>DESCRICAO</t>
  </si>
  <si>
    <t>UND</t>
  </si>
  <si>
    <t>QUANT</t>
  </si>
  <si>
    <t>PESO (%)</t>
  </si>
  <si>
    <t>10.10</t>
  </si>
  <si>
    <t>INSTALAÇAO DA OBRA</t>
  </si>
  <si>
    <t>PLACA DE OBRA EM LONA IMPRESSAO DIGITAL P. SUDECAP</t>
  </si>
  <si>
    <t>TELA-TAPUME DE POLIPROPILENO H= 1,20 M, INCL. BASE</t>
  </si>
  <si>
    <t>PROTEÇAO COM FITA ZEBRADA AMARELA L=7CM E PEÇA 7X7</t>
  </si>
  <si>
    <t>FITA ZEBRADA AMARELA PARA SINALIZAÇAO L= 7CM</t>
  </si>
  <si>
    <t>REMANEJAMENTO DE TAPUME</t>
  </si>
  <si>
    <t>SINALIZAÇAO</t>
  </si>
  <si>
    <t>CONE EM PVC H= 75 CM</t>
  </si>
  <si>
    <t>LOCAÇAO DE OBRA</t>
  </si>
  <si>
    <t>GABARITO</t>
  </si>
  <si>
    <t>ANDAIME FACHADEIRO</t>
  </si>
  <si>
    <t>ANDAIME FACHADEIRO INCLUSIVE FORRO METALICO</t>
  </si>
  <si>
    <t>GUARDA CORPO MADEIRA L= 15 CM P/ ANDAIME FACHADEIRO</t>
  </si>
  <si>
    <t>MONTAGEM E DESMONTAGEM DE ANDAIME</t>
  </si>
  <si>
    <t>ANDAIME INTERNO P/EXEC. DE ALVENARIA ALT. ATE 3,5M</t>
  </si>
  <si>
    <t>ANDAIME INTERNO DE MADEIRA P/ REVESTIMENTO DE TETO</t>
  </si>
  <si>
    <t>DEMOLIÇOES E REMOÇOES</t>
  </si>
  <si>
    <t>REMOÇAO DE TELHA INCLUSIVE EMPILHAMENTO</t>
  </si>
  <si>
    <t>METALICA OU PVC</t>
  </si>
  <si>
    <t>ONDULADA DE FIBROCIMENTO</t>
  </si>
  <si>
    <t>CERAMICA COLONIAL OU FRANCESA</t>
  </si>
  <si>
    <t>REMOÇAO DE CALHA, RUFO E CONDUTOR,INCL.AFASTAMENTO</t>
  </si>
  <si>
    <t>DE CALHA GALVANIZADA OU PVC</t>
  </si>
  <si>
    <t>DE RUFO DE CHAPA GALVANIZADA</t>
  </si>
  <si>
    <t>DE CONDUTOR DE CHAPA GALVANIZADA OU PVC</t>
  </si>
  <si>
    <t>REMOÇAO DE ENGRADAMENTO DE TELHADO INCL.EMPILHAM.</t>
  </si>
  <si>
    <t>DE TELHA METALICA OU PVC</t>
  </si>
  <si>
    <t>DE TELHA ONDULADA DE FIBROCIMENTO</t>
  </si>
  <si>
    <t>DE TELHA CERAMICA, COLONIAL OU FRANCESA</t>
  </si>
  <si>
    <t>REMOÇAO DE FORRO INCLUSIVE EMPILHAMENTO</t>
  </si>
  <si>
    <t>REMOÇAO DE ESQUADRIA DE MADEIRA INCL. EMPILHAMENTO</t>
  </si>
  <si>
    <t>DE PORTA OU JANELA INCLUSIVE MARCO E ALIZAR</t>
  </si>
  <si>
    <t>DE FOLHA DE PORTA OU JANELA</t>
  </si>
  <si>
    <t>REMOÇAO DE ESQUADRIA METALICA</t>
  </si>
  <si>
    <t>DE PORTA OU JANELA</t>
  </si>
  <si>
    <t>DEMOLIÇAO DE REVESTIMENTO INCLUSIVE AFASTAMENTO</t>
  </si>
  <si>
    <t>DE REBOCO</t>
  </si>
  <si>
    <t>DEMOLIÇAO DE PISO INCLUSIVE AFASTAMENTO</t>
  </si>
  <si>
    <t>DE MARMORITE</t>
  </si>
  <si>
    <t>DE TACO DE MADEIRA</t>
  </si>
  <si>
    <t>DEMOLIÇAO DE PASSEIO E PAVIMENTO</t>
  </si>
  <si>
    <t>PASSEIO OU LAJE DE CONCRETO C/EQUIPAMENTO ELETRICO</t>
  </si>
  <si>
    <t>DEMOLIÇAO DE CONCRETO INCLUSIVE AFASTAMENTO</t>
  </si>
  <si>
    <t>SIMPLES - COM EQUIPAMENTO ELETRICO</t>
  </si>
  <si>
    <t>ARMADO - COM EQUIPAMENTO ELETRICO</t>
  </si>
  <si>
    <t>DEMOLIÇAO MANUAL, DE ALVENARIA INCL. AFASTAMENTO</t>
  </si>
  <si>
    <t>DE ALVENARIA DE TIJOLOS E BLOCOS</t>
  </si>
  <si>
    <t>DEMOLIÇAO, REMOÇAO E CARGA MECANICA</t>
  </si>
  <si>
    <t>DE CONSTRUÇOES DE ALVENARIA</t>
  </si>
  <si>
    <t>REMOÇAO DE PEÇAS DIVERSAS</t>
  </si>
  <si>
    <t>LOUÇAS</t>
  </si>
  <si>
    <t>METAIS COMUNS(CONDUITE,SIFAO, REGISTRO, TORNEIRA)</t>
  </si>
  <si>
    <t>METAIS ESPECIAIS(VALVULA DE DESCARGA, CAIXA SILEN)</t>
  </si>
  <si>
    <t>REMOÇAO DE LUMINARIA FLUORESCENTE</t>
  </si>
  <si>
    <t>REMOÇAO DE BANCADA</t>
  </si>
  <si>
    <t>DE PEDRA(MARMORE,GRANITO,ARDOSIA,MARMORITE, ETC)</t>
  </si>
  <si>
    <t>TRANSPORTE DE MATERIAL DEMOLIDO EM CARRINHO DE MAO</t>
  </si>
  <si>
    <t>DMT &lt;= 50,0 M</t>
  </si>
  <si>
    <t>50,0 M &lt; DMT &lt;= 100,0 M</t>
  </si>
  <si>
    <t>CARGA DE MATERIAL DEMOLIDO SOBRE CAMINHAO</t>
  </si>
  <si>
    <t>MANUAL</t>
  </si>
  <si>
    <t>MECANICA</t>
  </si>
  <si>
    <t>TRANSPORTE DE MATERIAL DEMOLIDO EM CAMINHAO</t>
  </si>
  <si>
    <t>DMT  &gt; 5 KM</t>
  </si>
  <si>
    <t>TRANSPORTE DE MAT.DE QUALQUER NATUREZA EM CAÇAMBA</t>
  </si>
  <si>
    <t>TRABALHOS EM TERRA</t>
  </si>
  <si>
    <t>DESMATAMENTO, DESTOCAMENTO E LIMPEZA DO TERRENO</t>
  </si>
  <si>
    <t>CAPINA MANUAL DE TERRENO</t>
  </si>
  <si>
    <t>COM PLACA VIBRATORIA</t>
  </si>
  <si>
    <t>MANUAL, COM SOQUETE</t>
  </si>
  <si>
    <t>ESCAVAÇAO MANUAL DE VALAS</t>
  </si>
  <si>
    <t>H &lt;= 1,5 M</t>
  </si>
  <si>
    <t>REATERRO DE VALA</t>
  </si>
  <si>
    <t>COMPACTADO COM EQUIP. PLACA VIBRATORIA OU EQUIVALENTE</t>
  </si>
  <si>
    <t>REGULARIZAÇAO E COMPACTAÇAO DE TERRENO</t>
  </si>
  <si>
    <t>DMT &lt;= 50,00 M</t>
  </si>
  <si>
    <t>50,00 &lt; DMT &lt;= 100,00 M</t>
  </si>
  <si>
    <t>FUNDAÇOES</t>
  </si>
  <si>
    <t>TUBULAO A CEU ABERTO</t>
  </si>
  <si>
    <t>ESCAVAÇAO MANUAL DE TUBULAO A CEU ABERTO</t>
  </si>
  <si>
    <t>ESTACA BROCA PERFURADA A TRADO MANUAL</t>
  </si>
  <si>
    <t>PERFURAÇAO E CONCRETO 1:3:6  D= 20 CM</t>
  </si>
  <si>
    <t>PERFURAÇAO E CONCRETO 1:3:6  D= 30 CM</t>
  </si>
  <si>
    <t>FORMA, ESCORAMENTO, DESFORMA E LIMPEZA EM FUNDAÇAO</t>
  </si>
  <si>
    <t>DE TABUA DE MADEIRA DE LEI</t>
  </si>
  <si>
    <t>ARMAÇAO INCL. CORTE, DOBRA E COLOCAÇAO EM FUNDAÇAO</t>
  </si>
  <si>
    <t>AÇO CA-50/60</t>
  </si>
  <si>
    <t>FCK &gt;= 10.0 MPA, BRITA CALCAREA</t>
  </si>
  <si>
    <t>FCK &gt;= 20.0 MPa, BRITA CALCAREA</t>
  </si>
  <si>
    <t>CONCRETO USINADO B1,B2 LANÇADO EM FUNDAÇAO</t>
  </si>
  <si>
    <t>FCK &gt;= 30.0 MPa, BRITA CALCAREA</t>
  </si>
  <si>
    <t>GALERIA CELULAR E/OU CONTENÇOES</t>
  </si>
  <si>
    <t>FORNECIMENTO E LANÇAMENTO DE MATERIAL DRENANTE</t>
  </si>
  <si>
    <t>BRITA</t>
  </si>
  <si>
    <t>AREIA (COM ADENSAMENTO HIDRAULICO)</t>
  </si>
  <si>
    <t>MANTA DRENANTE GEOTEXTIL</t>
  </si>
  <si>
    <t>MANTA GEOTEXTIL - 180 G/M2 - RES.TRACAO &gt;=  9 KN/M</t>
  </si>
  <si>
    <t>DRENO BARBACAN</t>
  </si>
  <si>
    <t>D= 50 MM</t>
  </si>
  <si>
    <t>D= 100 MM</t>
  </si>
  <si>
    <t>ESTRUTURAS DE CONCRETO E METALICA</t>
  </si>
  <si>
    <t>FORMA, ESCORAMENTO, DESFORMA E LIMPEZA - ESTRUTURA</t>
  </si>
  <si>
    <t>DE COMPENSADO RESINADO ESPESSURA &gt;= 12MM</t>
  </si>
  <si>
    <t>ARMAÇAO INCL.CORTE, DOBRA E COLOCAÇAO EM ESTRUTURA</t>
  </si>
  <si>
    <t>TELA SOLDADA</t>
  </si>
  <si>
    <t>FORNECIMENTO E COLOCAÇÃO DE TELA Q-138</t>
  </si>
  <si>
    <t>CONCRETO CONVENCIONAL B1,B2 LANÇADO EM ESTRUTURA</t>
  </si>
  <si>
    <t>FCK &gt;= 20,0 MPA</t>
  </si>
  <si>
    <t>FCK &gt;= 25,0 MPA</t>
  </si>
  <si>
    <t>FCK &gt;= 30,0 MPA</t>
  </si>
  <si>
    <t>CONCRETO USINADO BOMBEADO LANÇADO EM ESTRUTURA</t>
  </si>
  <si>
    <t>LAJE PRE-MOLDADA, A REVESTIR INCLUSIVE CAPEAMENTO</t>
  </si>
  <si>
    <t>SC= 100 KG/M2, L= 3,0 M</t>
  </si>
  <si>
    <t>SC= 300 KG/M2, L= 5,0 M</t>
  </si>
  <si>
    <t>LAJE NIVEL ZERO ACABAMENTO POLIDO MECANICAMENTE</t>
  </si>
  <si>
    <t>MAO DE OBRA MECAN. COMPLEMENTAR P/ACABAM. DE LAJE</t>
  </si>
  <si>
    <t>ALVENARIA DE TIJOLO MACIÇO REQUEIMADO</t>
  </si>
  <si>
    <t>E= 10 CM, A REVESTIR</t>
  </si>
  <si>
    <t>ALVENARIA DE TIJOLO FURADO(BLOCO CERAMICO VEDAÇÃO)</t>
  </si>
  <si>
    <t>E= 15 CM, A REVESTIR</t>
  </si>
  <si>
    <t>ALVENARIA DE BLOCO DE CONCRETO</t>
  </si>
  <si>
    <t>VERGAS E CONTRA-VERGAS DE CONCRETO PRE-FABRICADAS</t>
  </si>
  <si>
    <t>15 CM X 10 CM (LARGURA X ALTURA)</t>
  </si>
  <si>
    <t>COBERTURAS E FORROS</t>
  </si>
  <si>
    <t>PEÇAS PARA ENGRADAMENTO EM MADEIRA PARAJU</t>
  </si>
  <si>
    <t>11 X 6 CM</t>
  </si>
  <si>
    <t>COBERTURA EM TELHA METALICA</t>
  </si>
  <si>
    <t>GALVANIZADA TRAPEZOIDAL E=0,50MM SIMPLES</t>
  </si>
  <si>
    <t>CUMEEIRA</t>
  </si>
  <si>
    <t>METALICA GALVANIZADA TRAPEZOIDAL E=0,50MM(SIMPLES)</t>
  </si>
  <si>
    <t>CALHA DE CHAPA GALVANIZADA</t>
  </si>
  <si>
    <t>Nº 22 GSG, DESENVOLVIMENTO =  33 CM</t>
  </si>
  <si>
    <t>Nº 22 GSG, DESENVOLVIMENTO =  50 CM</t>
  </si>
  <si>
    <t>Nº 22 GSG, DESENVOLVIMENTO = 100 CM</t>
  </si>
  <si>
    <t>Nº 24 GSG, DESENVOLVIMENTO =  33 CM</t>
  </si>
  <si>
    <t>Nº 24 GSG, DESENVOLVIMENTO =  75 CM</t>
  </si>
  <si>
    <t>RUFO E CONTRA-RUFO DE CHAPA GALVANIZADA</t>
  </si>
  <si>
    <t>Nº 24 GSG, DESENVOLVIMENTO =  25 CM</t>
  </si>
  <si>
    <t>INSTALAÇAO HIDRO-SANITARIA, INCENDIO E GAS</t>
  </si>
  <si>
    <t>TUBO PVC AGUA SOLDA CLASSE 15 INCLUSIVE CONEXOES</t>
  </si>
  <si>
    <t>D=  20 MM (1/2")</t>
  </si>
  <si>
    <t>TUBO PVC ESGOTO, PB, VIROLA E ANEL, INCL. CONEXOES</t>
  </si>
  <si>
    <t>D=  75 MM</t>
  </si>
  <si>
    <t>D= 150 MM</t>
  </si>
  <si>
    <t>D= 200 MM</t>
  </si>
  <si>
    <t>REGISTRO DE PRESSAO</t>
  </si>
  <si>
    <t>COM CANOPLA DL-1416 D= 1/2" FABRIMAR/EQUIVALENTE</t>
  </si>
  <si>
    <t>REGISTRO DE GAVETA</t>
  </si>
  <si>
    <t>COM CANOPLA C-1509 DL, D=3/4"  FABRIMAR OU EQUIVALENTE</t>
  </si>
  <si>
    <t>COM CANOPLA C-1509 DL, D=1"    FABRIMAR OU EQUIVALENTE</t>
  </si>
  <si>
    <t>TORNEIRA</t>
  </si>
  <si>
    <t>P/PIA PAREDE SAIDA LATERAL 1168-DL FABRIMAR/EQUIVALENTE</t>
  </si>
  <si>
    <t>DE JARDIM 1128-MY D=1/2" FABRIMAR/EQUIVALENTE</t>
  </si>
  <si>
    <t>P/LAVATORIO 1190-DL  D=1/2" FABRIMAR/EQUIVALENTE</t>
  </si>
  <si>
    <t>DE BOIA 1350 D= 3/4" DECA OU EQUIVALENTE</t>
  </si>
  <si>
    <t>CHAVE BOIA AUTOMATICA P/RESERVATORIO  LENZ/EQUIVALENTE</t>
  </si>
  <si>
    <t>PARA BEBEDOURO 1152JR  D=1/2"  FABRIMAR OU EQUIVALENTE</t>
  </si>
  <si>
    <t>VALVULA</t>
  </si>
  <si>
    <t>P/ PIA 3 1/2X1 1/2" 1623 DARLIFLEX CROMADA/EQUIVALENTE</t>
  </si>
  <si>
    <t>P/ LAVATORIO C/LADRAO 7/8" 1603 DARLIFLEX /EQUIVALENTE</t>
  </si>
  <si>
    <t>GRELHA E RALO METALICO</t>
  </si>
  <si>
    <t>GRELHA/PORTA GRELHA AÇO INOX.FECHO GIRAT.100X100MM</t>
  </si>
  <si>
    <t>GRELHA/PORTA GRELHA AÇO INOX.FECHO GIRAT.150X150MM</t>
  </si>
  <si>
    <t>RALO GRELHA CROMADA 10X10CM CROMADO MOLDENOX /EQUIVALENTE</t>
  </si>
  <si>
    <t>RALO GRELHA CROMADA 15X15CM CROMADO MOLDENOX /EQUIVALENTE</t>
  </si>
  <si>
    <t>CHUVEIRO, LIGAÇAO E SIFAO</t>
  </si>
  <si>
    <t>LIGAÇAO FLEXIVEL 1/2"X0,40M 4607-40 MXF FABRIMAR OU EQUIVALENTE</t>
  </si>
  <si>
    <t>SIFAO LAVATORIO COPO REGULAVEL 1"X 1 1/2"SIGMA/EQUIVALENTE</t>
  </si>
  <si>
    <t>SIFAO PIA COPO REGULAVEL 1 1/2" X 1 1/2" SIGMA/EQUIVALENTE</t>
  </si>
  <si>
    <t>CAIXA E RALO</t>
  </si>
  <si>
    <t>CX. SIFONADA PVC C/GRELHA QUADR/RED. 150X150X50 MM</t>
  </si>
  <si>
    <t>CX. SIFONADA PVC C/GRELHA REDONDA    100X100X50 MM</t>
  </si>
  <si>
    <t>CAIXA D'AGUA POLIETILENO COM TAMPA 310 L</t>
  </si>
  <si>
    <t>CAIXA D'AGUA POLIETILENO COM TAMPA 1000 L</t>
  </si>
  <si>
    <t>CX.DE GORDURA PRE-FABRICADA SIMPLES  D=400MMX635MM</t>
  </si>
  <si>
    <t>LAVATORIO</t>
  </si>
  <si>
    <t>CUBA SOBREPOR OVAL(52X44,5 CM) CELITE/EQUIVALENTE COMPLETO</t>
  </si>
  <si>
    <t>LAVAT.CANTO COR BRANCA L76 MASTER DECA/EQUIVALENTE.COMPLET</t>
  </si>
  <si>
    <t>LAVATORIO PEQUENO BRANCO GELO L915 RAVENA/EQUIVALENTE</t>
  </si>
  <si>
    <t>VASO SANITARIO</t>
  </si>
  <si>
    <t>CONJ.ACOPLADO BRANCA, AZALEA CELITE/EQUIVALENTE COMPLETO</t>
  </si>
  <si>
    <t>MICTORIO</t>
  </si>
  <si>
    <t>SIFONADO-LOUÇA BRANCA CELITE / EQUIVALENTE COMPLETO OU EQUIVALENTE</t>
  </si>
  <si>
    <t>PIA E CUBA</t>
  </si>
  <si>
    <t>CUBA EM AÇO INOX Nº 1 (46X30X15 CM)</t>
  </si>
  <si>
    <t>CAIXA ALVENARIA COM TAMPA CONCRETO-PADRAO SUDECAP</t>
  </si>
  <si>
    <t>30 X  30 X  30 CM</t>
  </si>
  <si>
    <t>60 X  60 X  60 CM</t>
  </si>
  <si>
    <t>60 X  60 X  80 CM</t>
  </si>
  <si>
    <t>60 X  60 X 100 CM</t>
  </si>
  <si>
    <t>60 X  60 X 120 CM</t>
  </si>
  <si>
    <t>CAIXA COLETORA DE ALVEN. C/ GRELHA AÇO-PAD.SUDECAP</t>
  </si>
  <si>
    <t>80 X  80 X  60 CM</t>
  </si>
  <si>
    <t>80 X  80 X 150 CM</t>
  </si>
  <si>
    <t>INSTALAÇA0 ELETRICA E TELEFONICA</t>
  </si>
  <si>
    <t>ELETRODUTO PVC RIGIDO, ROSCA, INCLUSIVE CONEXOES</t>
  </si>
  <si>
    <t>D= 3/4"</t>
  </si>
  <si>
    <t>D= 1"</t>
  </si>
  <si>
    <t>CAIXA E ACESSORIOS</t>
  </si>
  <si>
    <t>TIPO 1, 30X30X40CM C/FUNDO DE BRITA E TAMPA CONCR.</t>
  </si>
  <si>
    <t>QUADRO DISTRIBUIÇAO DE CIRCUITOS</t>
  </si>
  <si>
    <t>ATE 6 CIRCUITOS</t>
  </si>
  <si>
    <t>DISJUNTOR TERMOMAGNETICO (200V-60HRZ)-PADRAO NEMA</t>
  </si>
  <si>
    <t>MONOPOLAR 5KA 20A</t>
  </si>
  <si>
    <t>BIPOLAR 10KA 20A</t>
  </si>
  <si>
    <t>TRIPOLAR 10KA 70A</t>
  </si>
  <si>
    <t>FIO COM ISOLAMENTO NÃO HALOGÊNO 750V</t>
  </si>
  <si>
    <t>CONDUTOR #  6,0 MM2</t>
  </si>
  <si>
    <t>LUMINARIA PARA TETO</t>
  </si>
  <si>
    <t>PROJETORES PARA QUADRAS E CAMPOS DE FUTEBOL</t>
  </si>
  <si>
    <t>LUMINARIA V. METALICO 400W PR40 TECNOWATT/EQUIVALENTE</t>
  </si>
  <si>
    <t>POSTE GALVANIZADO ESCALONADO RETO ENGASTADO</t>
  </si>
  <si>
    <t>HT=8,0M / HL=7,0M /DB=115MM /DT=80MM PADRAO CEMIG</t>
  </si>
  <si>
    <t>REATOR ELETRONICO P/ LAMP.  DESCARGA (VM/VS/VMET)</t>
  </si>
  <si>
    <t>EXT. P/ LAMP.VMET 400W-220V, C/CAPACITOR/IGNITOR</t>
  </si>
  <si>
    <t>LAMPADAS - 127V/220V</t>
  </si>
  <si>
    <t>LAMPADA LED 9W SOQUETE ROSCA</t>
  </si>
  <si>
    <t>VAPOR METALICO TUBULAR 400W-AFP-E40</t>
  </si>
  <si>
    <t>ESQUADRIA DE MADEIRA (MARCENARIA)</t>
  </si>
  <si>
    <t>SERRALHERIA</t>
  </si>
  <si>
    <t>GUARDA-CORPO E CORRIMAO</t>
  </si>
  <si>
    <t>GUARDA CORPO D=2" E TUBOS HORIZONTAIS D= 1 1/2"</t>
  </si>
  <si>
    <t>CORRIMAO D= 1 1/2" SIMPLES</t>
  </si>
  <si>
    <t>CORRIMAO D= 1 1/2" DUPLO</t>
  </si>
  <si>
    <t>BARRA APOIO P/ LAVAT. RETANG. INOX 49X64X49CM D=1 1/2"</t>
  </si>
  <si>
    <t>BARRA APOIO INOX P/ LAVATORIO CANTO D=11/2"</t>
  </si>
  <si>
    <t>BARRA APOIO INOX P/ VASO SANITARIO D=11/2" L=80 CM</t>
  </si>
  <si>
    <t>BARRA APOIO P/ PORTA, 40 CM</t>
  </si>
  <si>
    <t>BARRA APOIO DEFICIENTE TUBO METALICO D= 1 1/2"</t>
  </si>
  <si>
    <t>BARRA APOIO DEFICIENTE TUBO METAL.CROMADO D=1 1/2"</t>
  </si>
  <si>
    <t>REVESTIMENTOS</t>
  </si>
  <si>
    <t>REVESTIMENTO COM ARGAMASSA DE CIMENTO, CAL E AREIA</t>
  </si>
  <si>
    <t>CHAPISCO COM ARGAMASSA 1:3 CIM./AREIA, A COLHER</t>
  </si>
  <si>
    <t>EMBOÇO COM ARGAMASSA 1:6 CIMENTO E AREIA</t>
  </si>
  <si>
    <t>REBOCO COM ARGAMASSA 1:7 CIMENTO E AREIA</t>
  </si>
  <si>
    <t>REVESTIMENTO COM AZULEJO</t>
  </si>
  <si>
    <t>BRANCO 20X20CM, EXTRA</t>
  </si>
  <si>
    <t>REVESTIMENTO COM CERAMICA</t>
  </si>
  <si>
    <t>REVESTIMENTO COM PEDRA</t>
  </si>
  <si>
    <t>GRANITO CINZA CORUMBA E=2CM</t>
  </si>
  <si>
    <t>PISOS, RODAPES, SOLEIRAS E PEITORIS</t>
  </si>
  <si>
    <t>LAJE DE TRANSIÇAO</t>
  </si>
  <si>
    <t>E= 6,0 CM, SEM JUNTA FCK&gt;=10 MPA (MANUAL)</t>
  </si>
  <si>
    <t>LAJE DE PISO</t>
  </si>
  <si>
    <t>CONCRETO &gt;=20MPA USINADO E=8CM MECANIZ.(INCL.TELA)</t>
  </si>
  <si>
    <t>PISO DE LADRILHO HIDRAULICO</t>
  </si>
  <si>
    <t>20 X 20 CM, NA COR NATURAL</t>
  </si>
  <si>
    <t>20 X 20 CM, DIRECIONAL EM COR AMARELA/VERMELHA</t>
  </si>
  <si>
    <t>20 X 20 CM, TATIL EM COR AMARELA/VERMELHA</t>
  </si>
  <si>
    <t>MARMORITE E REVEDUR, INCLUSIVE CONTRAPISO E= 3 CM</t>
  </si>
  <si>
    <t>MARMORITE CINZA - JUNTA PLASTICA 1 X 1 M</t>
  </si>
  <si>
    <t>PISO DE CONCRETO (PATIO)</t>
  </si>
  <si>
    <t>BASE EM COLCHAO DE BRITA ESP.5CM P/ PISO DE PATIO</t>
  </si>
  <si>
    <t>RODAPE DE MARMORITE E REVEDUR</t>
  </si>
  <si>
    <t>RODAPE DE MARMORITE CINZA H= 7 CM</t>
  </si>
  <si>
    <t>VIDROS, ESPELHOS E ACESSORIOS</t>
  </si>
  <si>
    <t>VIDRO LISO</t>
  </si>
  <si>
    <t>INCOLOR, E= 4MM, COLOCADO</t>
  </si>
  <si>
    <t>VIDRO ARAMADO</t>
  </si>
  <si>
    <t>BRANCO,  E= 7MM, COLOCADO</t>
  </si>
  <si>
    <t>PINTURA</t>
  </si>
  <si>
    <t>CAIAÇAO</t>
  </si>
  <si>
    <t>SOBRE CHAPISCO</t>
  </si>
  <si>
    <t>PINTURA ACRILICA</t>
  </si>
  <si>
    <t>FOSCA, SEM MASSA, EM REBOCO C/ SELADOR ACRILICO</t>
  </si>
  <si>
    <t>FOSCA, SEM MASSA, EM REBOCO COM FUNDO PREPARADOR</t>
  </si>
  <si>
    <t>PINTURA ESMALTE SINTETICO</t>
  </si>
  <si>
    <t>ACETINADO E FUNDO ANTIOXIDANTE EM ESQUAD.METALICA</t>
  </si>
  <si>
    <t>ACETINADO C/FUNDO ANTIOXIDANTE EM PEÇAS  METALICAS</t>
  </si>
  <si>
    <t>PINTURA DE QUADRAS, PATIOS E ESTACIONAMENTO</t>
  </si>
  <si>
    <t>PINTURA DE DEMARCAÇAO DE QUADRAS SISTEMA ACRILICO</t>
  </si>
  <si>
    <t>PINTURA PARA DEMARCACAO DE VAGAS (PNE)</t>
  </si>
  <si>
    <t>SERVICOS DIVERSOS</t>
  </si>
  <si>
    <t>BANCADA</t>
  </si>
  <si>
    <t>DE GRANITO CINZA CORUMBA 2CM APOIADA CONSOLE MET</t>
  </si>
  <si>
    <t>RODABANCA EM GRANITO CINZA CORUMBA E=2CM H=7CM</t>
  </si>
  <si>
    <t>DRENAGEM</t>
  </si>
  <si>
    <t>TUBO CORRUGADO POLIETILENO ALTA DENSIDADE PEAD N12</t>
  </si>
  <si>
    <t>DN=300MM</t>
  </si>
  <si>
    <t>CONCRETO PARA BERÇO DE REDE TUBULAR</t>
  </si>
  <si>
    <t>TRAÇO 1:3:6, INCLUSIVE LANÇAMENTO</t>
  </si>
  <si>
    <t>CANALETA - PADRAO SUDECAP</t>
  </si>
  <si>
    <t>TIPO 2 - D= 300 MM, PREMOLDADA DE CONCRETO</t>
  </si>
  <si>
    <t>URBANIZAÇAO E OBRAS COMPLEMENTARES</t>
  </si>
  <si>
    <t>MEIO FIO E CORDAO - PADRAO SUDECAP</t>
  </si>
  <si>
    <t>MEIO FIO CONCRETO FCK&gt;=18MPA TIPO A (12X16,7X35)CM</t>
  </si>
  <si>
    <t>ALVENARIA</t>
  </si>
  <si>
    <t>ADMINISTRACAO DA OBRA</t>
  </si>
  <si>
    <t>MAO DE OBRA</t>
  </si>
  <si>
    <t>ENGENHEIRO INTERMEDIARIO</t>
  </si>
  <si>
    <t>TECNICO DE SEGURANCA</t>
  </si>
  <si>
    <t>MESTRE DE OBRAS</t>
  </si>
  <si>
    <t>SERVENTE</t>
  </si>
  <si>
    <t>EQUIPAMENTOS</t>
  </si>
  <si>
    <t>CAMINHONETE - GASOLINA</t>
  </si>
  <si>
    <t>UN</t>
  </si>
  <si>
    <t>M2</t>
  </si>
  <si>
    <t>M</t>
  </si>
  <si>
    <t>MES</t>
  </si>
  <si>
    <t>M2MES</t>
  </si>
  <si>
    <t>CJ</t>
  </si>
  <si>
    <t>M3</t>
  </si>
  <si>
    <t>M3KM</t>
  </si>
  <si>
    <t>KG</t>
  </si>
  <si>
    <t>VB</t>
  </si>
  <si>
    <t>Declaro para os devidos fins que os itens apresentados neste orçamento discriminativo estão com os quantitativos compatíveis com os projetos / especificação técnica  e os custos unitários adotados compativeis com as fontes de consulta inidicadas</t>
  </si>
  <si>
    <t xml:space="preserve">Responsavel(is) Técnico(s): </t>
  </si>
  <si>
    <t>TOTAL GERAL</t>
  </si>
  <si>
    <t>FORRO METÁLICO</t>
  </si>
  <si>
    <t>EM PLACAS CIMENTÍCIAS E = 10 CM</t>
  </si>
  <si>
    <t>ESTRUTURA METÁLICA</t>
  </si>
  <si>
    <t>CAÇAMBA POR VOLUME</t>
  </si>
  <si>
    <t>INSTALAÇÕES POR PONTO</t>
  </si>
  <si>
    <t>DE INTERRUPTOR, INCLUINDO ELETRODUTO DE PVC RÍGIDO E CAIXA COM ESPELHO</t>
  </si>
  <si>
    <t>PT</t>
  </si>
  <si>
    <t>DE LUZ EMBUTIDO, INCLUINDO ELETRODUTO DE PVC RÍGIDO E CAIXA COM ESPELHO</t>
  </si>
  <si>
    <t>SECO PARA INSTALAÇÃO DE SOM, TV, ALARME E LÓGICA, INCLUINDO ELETRODUTO DE PVC RIGIDO E CAIXA COM ESPELHO</t>
  </si>
  <si>
    <t>SECO PARA INSTALAÇÃO DE SOM, TV, ALARME E LÓGICA, INCLUINDO ELETRODUTO DE PVC FLEXIVEL CORRUGADO E CAIXA COM ESPELHO</t>
  </si>
  <si>
    <t>DE TELEFONE, INCLUINDO ELETRODUTO DE PVC RÍGIDO E CAIXA COM ESPELHO</t>
  </si>
  <si>
    <t>DE TOMADA DE EMBUTIR, INCLUINDO ELETRODUTO DE PVC RÍGIDO E CAIXA COM ESPELHO</t>
  </si>
  <si>
    <t>MAXIMO-AR</t>
  </si>
  <si>
    <t>JANELA, INCLUSIVE CONTRAMARCOS E FERRAGENS</t>
  </si>
  <si>
    <t>PORTA INCLUSIVE MARCO E FERRAGENS</t>
  </si>
  <si>
    <t>DE ABRIR</t>
  </si>
  <si>
    <t>DE CORRER/FIXA</t>
  </si>
  <si>
    <t>DE CONSTRUÇOES DE MADEIRA</t>
  </si>
  <si>
    <t>FECHAMENTO DE COBERTURA</t>
  </si>
  <si>
    <t>PONTO DE ÁGUA FRIA EMBUTIDO, INCLUINDO TUBO DE PVC RÍGIDO SOLDÁVEL E CONEXÕES</t>
  </si>
  <si>
    <t xml:space="preserve">PONTO DE ESGOTO, INCLUINDO TUBO DE PVC RÍGIDO SOLDÁVEL DE 40 MM E CONEXÕES (LAVATÓRIO, MICTÓRIOS, RALO SIFONADOS, ETC) </t>
  </si>
  <si>
    <t>PONTO DE ESGOTO, INCLUINDO TUBO DE PVC RÍGIDO SOLDÁVEL DE 50 MM E CONEXÕES (PIAS DE COZINHA, MÁQUINAS DE LAVAR, ETC.)</t>
  </si>
  <si>
    <t>PONTO DE ESGOTO, INCLUINDO TUBO DE PVC RÍGIDO SOLDÁVEL DE 100 MM E CONEXÕES (VASO SANITÁRIO)</t>
  </si>
  <si>
    <t xml:space="preserve">INSTALAÇÃO POR PONTO </t>
  </si>
  <si>
    <t>GALVANIZADA TRAPEZOIDAL DUPLA COM ISOLAMENTO TERMO ACÚSTICO</t>
  </si>
  <si>
    <t>PROJETO, FABRICAÇÃO TRANSPORTE E MONTAGEM DE ESTRUTURA METALICA  EM PERFIS SOLDADOS</t>
  </si>
  <si>
    <t>FORMA E DESFORMA DE MADEIRA PARA ESTRUTURAS EM CURVA COM TÁBUAS DE 3ª E CHAPA DE MADEIRA COMPENSADA RESINADA E = 6 MM (2 X)</t>
  </si>
  <si>
    <t>CHAPISCO COM BRITA FINA 1:2:3 CIMENTO, AREIA E PEDRISCO</t>
  </si>
  <si>
    <t>ALVENARIA DE BLOCO DE CONCRETO CHEIO, CONCRETO FCK = 20 MPA, SEM ARMAÇÃO E = 20 CM</t>
  </si>
  <si>
    <t xml:space="preserve">RIP RAP COM SACO DE RAFIA E ARGAMASSA 1:7 </t>
  </si>
  <si>
    <t>CONCRETO ESTRUTURAL SEM LANÇAMENTO E SEM ADENSAMENTO</t>
  </si>
  <si>
    <t>CONCRETO PROJETADO</t>
  </si>
  <si>
    <t xml:space="preserve">MOBILIZAÇÃO DE EQUIPAMENTO PARA LANÇAMENTO DE CONCRETO PROJETADO </t>
  </si>
  <si>
    <t>APLICAÇÃO DE CONCRETO PROJETADO EXCLUIVE FORNECIMENTO DO CONCRETO</t>
  </si>
  <si>
    <t xml:space="preserve">EXECUÇÃO DE PAREDE EM PLACAS DE GESSO ACARTONADO E = 12,5 MM  FIXADOS EM PERFIS METÁLICOS, INCLUINDO MASSA PARA REJUNTE, TRATAMENTO DE JUNTAS COM FITA DE PAPEL MICROPERFURADA, PARAFUSOS DE FIXAÇÃO LA E TA, FITA DE PAPEL DE REFORÇO DOS CANTOS  </t>
  </si>
  <si>
    <t xml:space="preserve">ISOLAMENTO TÉRMICO E ACÚSTICO EM PAREDES DRYWALL COM LÃ DE VIDRO </t>
  </si>
  <si>
    <t>ACABAMENTO EM PAREDE DE GESSO ACARTONADO, DRYWALL COM MASSA PVA E FUNDO SELADOR</t>
  </si>
  <si>
    <t xml:space="preserve">FORRO EM PLACAS DE GESSO ESTRUTURADO,  INCLUINDO OS PERFIS MONTANTES DE TRAVAMENTO DAS PLACAS E TIRANTES DE FIXAÇÃO NA LAJE E TODOS OS ACESSÓRIOS NECESSÁRIOS E ACABAMENTO DAS CABEÇAS DOS PARAFUSOS/JUNTAS </t>
  </si>
  <si>
    <t>ACABAMENTO EM FORRO DE GESSO COM MASSA PVA E FUNDO SELADOR</t>
  </si>
  <si>
    <t>PAREDES E FORROS DRYWALL</t>
  </si>
  <si>
    <t xml:space="preserve">LUMINÁRIA LED TIPO PLACA LUMINOSA 30 X 30 CM - POTÊNCIA DE 25 W - TENSÃO DE TRABALHO DE 85 A 260 V - TEMPERATURA DE COR DE 6500 K, INCLUINDO DRIVER </t>
  </si>
  <si>
    <t>PISO LAMINADO DE ENCAIXE ASSENTADO SOBRE MANTA DE POLIETILENO 2 MM</t>
  </si>
  <si>
    <t>PISO E RODAPÉ LAMINADO</t>
  </si>
  <si>
    <t>RODAPÉ PARA PISO LAMINADO COM 70 MM DE ALTURA</t>
  </si>
  <si>
    <t>REVESTIMENTO COM PASTILHA DE VIDRO (VIDROTIL), ASSENTADO COM ARGAMASSA PRÉ-FABRICADA, INCLUSIVE REJUNTAMENTO</t>
  </si>
  <si>
    <t>MOLDURA DE GRANITO CINZA CORUMBA E= 2 CM</t>
  </si>
  <si>
    <t>VIDRO TEMPERADO, COLOCADO EM CAIXILHO COM OU SEM BAGUETES, COM GAXETA DE NEOPRENE E = 10 MM</t>
  </si>
  <si>
    <t>E = 10 MM</t>
  </si>
  <si>
    <t>PLANILHA ORÇAMENTÁRIA - GERAL</t>
  </si>
  <si>
    <t>REMOÇÃO DE FORRO DE REGUAS METALICAS</t>
  </si>
  <si>
    <t>REVITALIZAÇÃO DE FORRO DE REGUAS METALICAS</t>
  </si>
  <si>
    <t>PORTAS DE MADEIRA</t>
  </si>
  <si>
    <t>60 X 210 CM</t>
  </si>
  <si>
    <t>80 X 210 CM</t>
  </si>
  <si>
    <t>90 X 210 CM</t>
  </si>
  <si>
    <t xml:space="preserve">DE ABRIR DE UMA FOLHA, TIPO PRANCHETA, COM BATENTE E MARCO DE MADEIRA, INCLUINDO FERRAGENS CROMADAS   </t>
  </si>
  <si>
    <t>60 X 160 CM</t>
  </si>
  <si>
    <t>100 X 160 CM</t>
  </si>
  <si>
    <t>MONTAGEM E DESMONTAGEM DE ANDAIME FACHADEIRO</t>
  </si>
  <si>
    <t>MOLDURA DE PEDRA</t>
  </si>
  <si>
    <t>Raphaella Cristina da Silva</t>
  </si>
  <si>
    <t>CREA 215.253/LP</t>
  </si>
  <si>
    <t>1.1</t>
  </si>
  <si>
    <t>1.1.1</t>
  </si>
  <si>
    <t>1.1.2</t>
  </si>
  <si>
    <t>1.1.3</t>
  </si>
  <si>
    <t>1.1.4</t>
  </si>
  <si>
    <t>1.1.5</t>
  </si>
  <si>
    <t>2.1</t>
  </si>
  <si>
    <t>3.1</t>
  </si>
  <si>
    <t>1.2</t>
  </si>
  <si>
    <t>1.2.1</t>
  </si>
  <si>
    <t>1.3</t>
  </si>
  <si>
    <t>1.3.1</t>
  </si>
  <si>
    <t>1.4</t>
  </si>
  <si>
    <t>1.4.1</t>
  </si>
  <si>
    <t>1.4.2</t>
  </si>
  <si>
    <t>1.4.3</t>
  </si>
  <si>
    <t>1.5</t>
  </si>
  <si>
    <t>1.5.1</t>
  </si>
  <si>
    <t>1.5.2</t>
  </si>
  <si>
    <t>2.1.1</t>
  </si>
  <si>
    <t>2.1.2</t>
  </si>
  <si>
    <t>2.1.3</t>
  </si>
  <si>
    <t>2.2</t>
  </si>
  <si>
    <t>2.2.1</t>
  </si>
  <si>
    <t>2.2.2</t>
  </si>
  <si>
    <t>2.2.3</t>
  </si>
  <si>
    <t>2.3</t>
  </si>
  <si>
    <t>2.3.1</t>
  </si>
  <si>
    <t>2.3.2</t>
  </si>
  <si>
    <t>2.3.3</t>
  </si>
  <si>
    <t>2.4</t>
  </si>
  <si>
    <t>2.4.1</t>
  </si>
  <si>
    <t>2.5</t>
  </si>
  <si>
    <t>2.5.1</t>
  </si>
  <si>
    <t>2.5.2</t>
  </si>
  <si>
    <t>2.6</t>
  </si>
  <si>
    <t>2.6.1</t>
  </si>
  <si>
    <t>2.7</t>
  </si>
  <si>
    <t>2.7.1</t>
  </si>
  <si>
    <t>2.8</t>
  </si>
  <si>
    <t>2.8.1</t>
  </si>
  <si>
    <t>2.8.2</t>
  </si>
  <si>
    <t>2.9</t>
  </si>
  <si>
    <t>2.9.1</t>
  </si>
  <si>
    <t>2.10</t>
  </si>
  <si>
    <t>2.10.1</t>
  </si>
  <si>
    <t>2.10.2</t>
  </si>
  <si>
    <t>2.11</t>
  </si>
  <si>
    <t>2.11.1</t>
  </si>
  <si>
    <t>2.12</t>
  </si>
  <si>
    <t>2.12.1</t>
  </si>
  <si>
    <t>2.12.2</t>
  </si>
  <si>
    <t>2.13</t>
  </si>
  <si>
    <t>2.14</t>
  </si>
  <si>
    <t>2.14.1</t>
  </si>
  <si>
    <t>2.15.1</t>
  </si>
  <si>
    <t>2.15</t>
  </si>
  <si>
    <t>2.16</t>
  </si>
  <si>
    <t>2.16.1</t>
  </si>
  <si>
    <t>2.16.2</t>
  </si>
  <si>
    <t>2.17</t>
  </si>
  <si>
    <t>2.17.1</t>
  </si>
  <si>
    <t>2.18.1</t>
  </si>
  <si>
    <t>2.18</t>
  </si>
  <si>
    <t>3.1.1</t>
  </si>
  <si>
    <t>3.2</t>
  </si>
  <si>
    <t>3.2.1</t>
  </si>
  <si>
    <t>3.3</t>
  </si>
  <si>
    <t>3.3.1</t>
  </si>
  <si>
    <t>3.3.2</t>
  </si>
  <si>
    <t>3.4</t>
  </si>
  <si>
    <t>3.4.1</t>
  </si>
  <si>
    <t>3.4.2</t>
  </si>
  <si>
    <t>3.5</t>
  </si>
  <si>
    <t>3.5.1</t>
  </si>
  <si>
    <t>3.5.2</t>
  </si>
  <si>
    <t>3.6</t>
  </si>
  <si>
    <t>3.6.1</t>
  </si>
  <si>
    <t>4.1</t>
  </si>
  <si>
    <t>4.1.1</t>
  </si>
  <si>
    <t>4.2</t>
  </si>
  <si>
    <t>4.2.1</t>
  </si>
  <si>
    <t>4.2.2</t>
  </si>
  <si>
    <t>4.3</t>
  </si>
  <si>
    <t>4.3.1</t>
  </si>
  <si>
    <t>4.4</t>
  </si>
  <si>
    <t>4.4.1</t>
  </si>
  <si>
    <t>4.5</t>
  </si>
  <si>
    <t>4.5.1</t>
  </si>
  <si>
    <t>4.5.2</t>
  </si>
  <si>
    <t>4.5.3</t>
  </si>
  <si>
    <t>5.1</t>
  </si>
  <si>
    <t>5.1.1</t>
  </si>
  <si>
    <t>5.1.2</t>
  </si>
  <si>
    <t>5.2</t>
  </si>
  <si>
    <t>5.2.1</t>
  </si>
  <si>
    <t>5.3</t>
  </si>
  <si>
    <t>5.3.1</t>
  </si>
  <si>
    <t>5.4</t>
  </si>
  <si>
    <t>CONTENÇÃO</t>
  </si>
  <si>
    <t>5.4.1</t>
  </si>
  <si>
    <t>6.1</t>
  </si>
  <si>
    <t>6.1.1</t>
  </si>
  <si>
    <t>6.1.2</t>
  </si>
  <si>
    <t>6.2</t>
  </si>
  <si>
    <t>6.2.1</t>
  </si>
  <si>
    <t>6.3</t>
  </si>
  <si>
    <t>6.3.1</t>
  </si>
  <si>
    <t>6.4</t>
  </si>
  <si>
    <t>6.4.1</t>
  </si>
  <si>
    <t>6.5</t>
  </si>
  <si>
    <t>6.5.1</t>
  </si>
  <si>
    <t>6.6</t>
  </si>
  <si>
    <t>6.6.1</t>
  </si>
  <si>
    <t>6.7</t>
  </si>
  <si>
    <t>6.7.1</t>
  </si>
  <si>
    <t>6.7.2</t>
  </si>
  <si>
    <t>6.8</t>
  </si>
  <si>
    <t>6.8.1</t>
  </si>
  <si>
    <t>6.8.2</t>
  </si>
  <si>
    <t>6.9</t>
  </si>
  <si>
    <t>6.9.1</t>
  </si>
  <si>
    <t>6.10</t>
  </si>
  <si>
    <t>6.10.1</t>
  </si>
  <si>
    <t>7.1</t>
  </si>
  <si>
    <t>7.1.1</t>
  </si>
  <si>
    <t>7.2</t>
  </si>
  <si>
    <t>7.2.1</t>
  </si>
  <si>
    <t>7.3</t>
  </si>
  <si>
    <t>7.3.1</t>
  </si>
  <si>
    <t>7.4</t>
  </si>
  <si>
    <t>7.4.1</t>
  </si>
  <si>
    <t>7.5</t>
  </si>
  <si>
    <t>7.5.1</t>
  </si>
  <si>
    <t>7.5.2</t>
  </si>
  <si>
    <t>7.5.3</t>
  </si>
  <si>
    <t>7.5.4</t>
  </si>
  <si>
    <t>7.5.5</t>
  </si>
  <si>
    <t>8.1</t>
  </si>
  <si>
    <t>8.1.1</t>
  </si>
  <si>
    <t>8.2</t>
  </si>
  <si>
    <t>8.2.1</t>
  </si>
  <si>
    <t>8.2.2</t>
  </si>
  <si>
    <t>8.3</t>
  </si>
  <si>
    <t>8.3.1</t>
  </si>
  <si>
    <t>8.4</t>
  </si>
  <si>
    <t>8.4.1</t>
  </si>
  <si>
    <t>8.5</t>
  </si>
  <si>
    <t>8.5.1</t>
  </si>
  <si>
    <t>8.5.2</t>
  </si>
  <si>
    <t>8.5.3</t>
  </si>
  <si>
    <t>8.5.4</t>
  </si>
  <si>
    <t>8.6</t>
  </si>
  <si>
    <t>8.6.1</t>
  </si>
  <si>
    <t>8.6.2</t>
  </si>
  <si>
    <t>8.7</t>
  </si>
  <si>
    <t>8.7.1</t>
  </si>
  <si>
    <t>9.1</t>
  </si>
  <si>
    <t>9.1.1</t>
  </si>
  <si>
    <t>9.2</t>
  </si>
  <si>
    <t>9.2.1</t>
  </si>
  <si>
    <t>9.2.2</t>
  </si>
  <si>
    <t>9.2.3</t>
  </si>
  <si>
    <t>9.2.4</t>
  </si>
  <si>
    <t>9.3</t>
  </si>
  <si>
    <t>9.3.1</t>
  </si>
  <si>
    <t>9.4</t>
  </si>
  <si>
    <t>9.4.1</t>
  </si>
  <si>
    <t>9.4.2</t>
  </si>
  <si>
    <t>9.5</t>
  </si>
  <si>
    <t>9.5.1</t>
  </si>
  <si>
    <t>9.5.2</t>
  </si>
  <si>
    <t>9.5.3</t>
  </si>
  <si>
    <t>9.5.4</t>
  </si>
  <si>
    <t>9.5.5</t>
  </si>
  <si>
    <t>9.5.6</t>
  </si>
  <si>
    <t>9.6</t>
  </si>
  <si>
    <t>9.6.1</t>
  </si>
  <si>
    <t>9.6.2</t>
  </si>
  <si>
    <t>9.7</t>
  </si>
  <si>
    <t>9.7.1</t>
  </si>
  <si>
    <t>9.7.2</t>
  </si>
  <si>
    <t>9.7.3</t>
  </si>
  <si>
    <t>9.7.4</t>
  </si>
  <si>
    <t>9.8</t>
  </si>
  <si>
    <t>9.8.1</t>
  </si>
  <si>
    <t>9.8.2</t>
  </si>
  <si>
    <t>9.8.3</t>
  </si>
  <si>
    <t>9.9</t>
  </si>
  <si>
    <t>9.9.1</t>
  </si>
  <si>
    <t>9.9.2</t>
  </si>
  <si>
    <t>9.9.3</t>
  </si>
  <si>
    <t>9.9.4</t>
  </si>
  <si>
    <t>9.9.5</t>
  </si>
  <si>
    <t>9.10</t>
  </si>
  <si>
    <t>9.10.1</t>
  </si>
  <si>
    <t>9.10.2</t>
  </si>
  <si>
    <t>9.10.3</t>
  </si>
  <si>
    <t>9.11</t>
  </si>
  <si>
    <t>9.11.1</t>
  </si>
  <si>
    <t>9.12</t>
  </si>
  <si>
    <t>9.12.1</t>
  </si>
  <si>
    <t>9.13</t>
  </si>
  <si>
    <t>9.13.1</t>
  </si>
  <si>
    <t>9.14</t>
  </si>
  <si>
    <t>9.14.1</t>
  </si>
  <si>
    <t>9.14.2</t>
  </si>
  <si>
    <t>9.14.3</t>
  </si>
  <si>
    <t>9.14.4</t>
  </si>
  <si>
    <t>9.15</t>
  </si>
  <si>
    <t>9.15.1</t>
  </si>
  <si>
    <t>9.15.2</t>
  </si>
  <si>
    <t>9.15.3</t>
  </si>
  <si>
    <t>9.15.4</t>
  </si>
  <si>
    <t>9.15.5</t>
  </si>
  <si>
    <t>9.15.6</t>
  </si>
  <si>
    <t>9.15.7</t>
  </si>
  <si>
    <t>9.16</t>
  </si>
  <si>
    <t>9.16.1</t>
  </si>
  <si>
    <t>9.16.2</t>
  </si>
  <si>
    <t>9.16.3</t>
  </si>
  <si>
    <t>9.16.4</t>
  </si>
  <si>
    <t>10.1</t>
  </si>
  <si>
    <t>10.1.1</t>
  </si>
  <si>
    <t>10.1.2</t>
  </si>
  <si>
    <t>10.2</t>
  </si>
  <si>
    <t>10.2.1</t>
  </si>
  <si>
    <t>10.3</t>
  </si>
  <si>
    <t>10.3.1</t>
  </si>
  <si>
    <t>10.4</t>
  </si>
  <si>
    <t>10.4.1</t>
  </si>
  <si>
    <t>10.4.2</t>
  </si>
  <si>
    <t>10.4.3</t>
  </si>
  <si>
    <t>10.5</t>
  </si>
  <si>
    <t>10.5.1</t>
  </si>
  <si>
    <t>10.6</t>
  </si>
  <si>
    <t>10.6.1</t>
  </si>
  <si>
    <t>10.7</t>
  </si>
  <si>
    <t>10.7.1</t>
  </si>
  <si>
    <t>10.8</t>
  </si>
  <si>
    <t>10.8.1</t>
  </si>
  <si>
    <t>10.9</t>
  </si>
  <si>
    <t>10.9.1</t>
  </si>
  <si>
    <t>10.10.1</t>
  </si>
  <si>
    <t>10.10.2</t>
  </si>
  <si>
    <t>10.11</t>
  </si>
  <si>
    <t>10.11.1</t>
  </si>
  <si>
    <t>10.11.2</t>
  </si>
  <si>
    <t>10.11.3</t>
  </si>
  <si>
    <t>10.11.4</t>
  </si>
  <si>
    <t>10.11.5</t>
  </si>
  <si>
    <t>10.11.6</t>
  </si>
  <si>
    <t>11.1</t>
  </si>
  <si>
    <t>11.1.2</t>
  </si>
  <si>
    <t>11.1.2.1</t>
  </si>
  <si>
    <t>11.1.2.2</t>
  </si>
  <si>
    <t xml:space="preserve">PARA SANITÁRIO DE ABRIR DE UMA FOLHA, TIPO PRANCHETA, COM BATENTE E MARCO DE MADEIRA, INCLUINDO FERRAGENS CROMADAS   </t>
  </si>
  <si>
    <t>11.1.1</t>
  </si>
  <si>
    <t>11.1.1.1</t>
  </si>
  <si>
    <t>11.1.1.2</t>
  </si>
  <si>
    <t>11.1.1.3</t>
  </si>
  <si>
    <t>12.1</t>
  </si>
  <si>
    <t>12.1.1</t>
  </si>
  <si>
    <t>12.1.2</t>
  </si>
  <si>
    <t>12.1.3</t>
  </si>
  <si>
    <t>12.1.4</t>
  </si>
  <si>
    <t>12.1.5</t>
  </si>
  <si>
    <t>12.1.6</t>
  </si>
  <si>
    <t>12.1.7</t>
  </si>
  <si>
    <t>12.1.8</t>
  </si>
  <si>
    <t>12.1.9</t>
  </si>
  <si>
    <t>12.2</t>
  </si>
  <si>
    <t>12.2.1</t>
  </si>
  <si>
    <t>12.2.1.1</t>
  </si>
  <si>
    <t>12.2.1.2</t>
  </si>
  <si>
    <t>12.3</t>
  </si>
  <si>
    <t>12.3.1</t>
  </si>
  <si>
    <t>12.4</t>
  </si>
  <si>
    <t>12.4.1</t>
  </si>
  <si>
    <t>13.1</t>
  </si>
  <si>
    <t>13.1.1</t>
  </si>
  <si>
    <t>13.1.2</t>
  </si>
  <si>
    <t>13.1.3</t>
  </si>
  <si>
    <t>13.1.4</t>
  </si>
  <si>
    <t>13.2</t>
  </si>
  <si>
    <t>13.2.1</t>
  </si>
  <si>
    <t>13.3</t>
  </si>
  <si>
    <t>13.3.1</t>
  </si>
  <si>
    <t>13.4</t>
  </si>
  <si>
    <t>13.4.1</t>
  </si>
  <si>
    <t>14.1</t>
  </si>
  <si>
    <t>14.1.1</t>
  </si>
  <si>
    <t>14.2</t>
  </si>
  <si>
    <t>14.2.1</t>
  </si>
  <si>
    <t>14.3</t>
  </si>
  <si>
    <t>14.3.1</t>
  </si>
  <si>
    <t>14.3.2</t>
  </si>
  <si>
    <t>14.3.3</t>
  </si>
  <si>
    <t>14.4</t>
  </si>
  <si>
    <t>14.4.1</t>
  </si>
  <si>
    <t>14.5</t>
  </si>
  <si>
    <t>14.5.1</t>
  </si>
  <si>
    <t>14.5.2</t>
  </si>
  <si>
    <t>14.6</t>
  </si>
  <si>
    <t>14.6.1</t>
  </si>
  <si>
    <t>14.7</t>
  </si>
  <si>
    <t>14.7.1</t>
  </si>
  <si>
    <t>14.8</t>
  </si>
  <si>
    <t>14.8.1</t>
  </si>
  <si>
    <t>14.8.2</t>
  </si>
  <si>
    <t>15.1</t>
  </si>
  <si>
    <t>15.1.1</t>
  </si>
  <si>
    <t>15.2</t>
  </si>
  <si>
    <t>15.2.1</t>
  </si>
  <si>
    <t>16.1</t>
  </si>
  <si>
    <t>16.1.1</t>
  </si>
  <si>
    <t>16.2</t>
  </si>
  <si>
    <t>16.2.1</t>
  </si>
  <si>
    <t>16.2.2</t>
  </si>
  <si>
    <t>16.3</t>
  </si>
  <si>
    <t>16.3.1</t>
  </si>
  <si>
    <t>16.3.2</t>
  </si>
  <si>
    <t>16.4</t>
  </si>
  <si>
    <t>16.4.1</t>
  </si>
  <si>
    <t>16.4.2</t>
  </si>
  <si>
    <t>17.1</t>
  </si>
  <si>
    <t>17.1.1</t>
  </si>
  <si>
    <t>17.1.2</t>
  </si>
  <si>
    <t>18.1</t>
  </si>
  <si>
    <t>18.1.1</t>
  </si>
  <si>
    <t>18.2</t>
  </si>
  <si>
    <t>18.2.1</t>
  </si>
  <si>
    <t>18.3</t>
  </si>
  <si>
    <t>18.3.1</t>
  </si>
  <si>
    <t>19.1</t>
  </si>
  <si>
    <t>19.1.1</t>
  </si>
  <si>
    <t>20.1</t>
  </si>
  <si>
    <t>20.1.1</t>
  </si>
  <si>
    <t>20.1.2</t>
  </si>
  <si>
    <t>20.1.3</t>
  </si>
  <si>
    <t>20.1.4</t>
  </si>
  <si>
    <t>20.2</t>
  </si>
  <si>
    <t>20.2.1.1</t>
  </si>
  <si>
    <t>TOTAL A CUSTO</t>
  </si>
  <si>
    <t>PREÇO DE CUSTO</t>
  </si>
  <si>
    <t>PREÇO DE VENDA</t>
  </si>
  <si>
    <t>TOTAL VENDA</t>
  </si>
  <si>
    <t>OBRA: REFORMA DO PRÉDIO DA CÂMARA</t>
  </si>
  <si>
    <t>REGIME DE EXECUÇÃO: EMPREITADA POR PREÇO UNITÁRIO</t>
  </si>
  <si>
    <t xml:space="preserve">BASE DE CONSULTA: TABELA DA SUDECAP - PBH </t>
  </si>
  <si>
    <t>REFERENCIA: OUTUBRO DE 2017</t>
  </si>
  <si>
    <t xml:space="preserve">TOTAL GERAL DO ORÇAMENTO A PREÇO DE VENDA </t>
  </si>
  <si>
    <t>14.5.3</t>
  </si>
  <si>
    <t>PISO INTERTRAVADO E= 8,0CM 35MPA C/ COLCHAO AREIA</t>
  </si>
  <si>
    <t>1.1.6</t>
  </si>
  <si>
    <t>COMPENSADO 10MM COM BASE DE CONCRETO S/INFORME PBH</t>
  </si>
  <si>
    <t>PLACA DE OBRA E TAPUMES</t>
  </si>
  <si>
    <t>2.8.3</t>
  </si>
  <si>
    <t>VINILICO</t>
  </si>
  <si>
    <t>DEMOLIÇAO DE DIVISORIA INCLUSIVE AFASTAMENTO</t>
  </si>
  <si>
    <t>12.13.1</t>
  </si>
  <si>
    <t>DE LAMINADO</t>
  </si>
  <si>
    <t>2.14.2</t>
  </si>
  <si>
    <t>2.14.3</t>
  </si>
  <si>
    <t>2.14.4</t>
  </si>
  <si>
    <t>2.14.5</t>
  </si>
  <si>
    <t>2.17.2</t>
  </si>
  <si>
    <t>2.19</t>
  </si>
  <si>
    <t>2.19.1</t>
  </si>
  <si>
    <t>2.14.6</t>
  </si>
  <si>
    <t>FERRAGENS (DOBRADIÇAS, FECHADURAS, MAÇANETAS)</t>
  </si>
  <si>
    <t>REMOÇAO DE LUMINARIA INCANDESCENTE</t>
  </si>
  <si>
    <t>TRANSPORTE DE MAT.DE QUALQUER NATUREZA EM CAMINHÃO</t>
  </si>
  <si>
    <t>ESQUADRIA DE ALUMÍNIO ANODIZADO</t>
  </si>
  <si>
    <t>Local e Data: Contagem-MG,  01 de março de 2.018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</si>
</sst>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_([$€-2]* #,##0.00_);_([$€-2]* \(#,##0.00\);_([$€-2]* &quot;-&quot;??_)"/>
    <numFmt numFmtId="168" formatCode="_(&quot;$&quot;* #,##0.00_);_(&quot;$&quot;* \(#,##0.00\);_(&quot;$&quot;* &quot;-&quot;??_);_(@_)"/>
    <numFmt numFmtId="169" formatCode="_(* #,##0.000_);_(* \(#,##0.000\);_(* &quot;-&quot;??_);_(@_)"/>
    <numFmt numFmtId="170" formatCode="_([$€]* #,##0.00_);_([$€]* \(#,##0.00\);_([$€]* &quot;-&quot;??_);_(@_)"/>
    <numFmt numFmtId="171" formatCode="00"/>
    <numFmt numFmtId="172" formatCode="00.##"/>
    <numFmt numFmtId="173" formatCode="_(* #,##0.00_);_(* \(#,##0.00\);_(* \-??_);_(@_)"/>
    <numFmt numFmtId="174" formatCode="#,##0.00&quot; &quot;;&quot; (&quot;#,##0.00&quot;)&quot;;&quot; -&quot;#&quot; &quot;;@&quot; &quot;"/>
    <numFmt numFmtId="175" formatCode="[$-416]mmm\-yy;@"/>
    <numFmt numFmtId="176" formatCode="&quot;R$ &quot;\ #,##0.00_);[Red]\(&quot;R$ &quot;\ #,##0.00\)"/>
    <numFmt numFmtId="177" formatCode="_(&quot;R$ &quot;\ * #,##0.00_);_(&quot;R$ &quot;\ * \(#,##0.00\);_(&quot;R$ &quot;\ * &quot;-&quot;??_);_(@_)"/>
    <numFmt numFmtId="178" formatCode="_(&quot;R$ &quot;* #,##0.00_);_(&quot;R$ &quot;* \(#,##0.00\);_(&quot;R$ &quot;* \-??_);_(@_)"/>
    <numFmt numFmtId="179" formatCode="&quot; R$ &quot;* #,##0.00\ ;&quot; R$ &quot;* \(#,##0.00\);&quot; R$ &quot;* \-#\ ;@\ 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36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9"/>
      <name val="Arial"/>
      <family val="2"/>
    </font>
    <font>
      <b/>
      <sz val="10"/>
      <name val="Cataneo BT"/>
      <family val="4"/>
    </font>
    <font>
      <sz val="11"/>
      <name val="Garamond"/>
      <family val="1"/>
    </font>
    <font>
      <b/>
      <sz val="10"/>
      <name val="Courier New"/>
      <family val="3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rgb="FF000000"/>
      <name val="Arial1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Arial"/>
      <family val="2"/>
    </font>
    <font>
      <sz val="12"/>
      <color rgb="FFFF000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rgb="FFFF000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89">
    <xf numFmtId="0" fontId="0" fillId="0" borderId="0"/>
    <xf numFmtId="0" fontId="18" fillId="0" borderId="0"/>
    <xf numFmtId="165" fontId="32" fillId="0" borderId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3" borderId="0" applyNumberFormat="0" applyBorder="0" applyAlignment="0" applyProtection="0"/>
    <xf numFmtId="0" fontId="1" fillId="10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14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1" fillId="18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" fillId="22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1" fillId="2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1" fillId="30" borderId="0" applyNumberFormat="0" applyBorder="0" applyAlignment="0" applyProtection="0"/>
    <xf numFmtId="0" fontId="20" fillId="38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36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1" borderId="0" applyNumberFormat="0" applyBorder="0" applyAlignment="0" applyProtection="0"/>
    <xf numFmtId="0" fontId="1" fillId="11" borderId="0" applyNumberFormat="0" applyBorder="0" applyAlignment="0" applyProtection="0"/>
    <xf numFmtId="0" fontId="20" fillId="41" borderId="0" applyNumberFormat="0" applyBorder="0" applyAlignment="0" applyProtection="0"/>
    <xf numFmtId="0" fontId="20" fillId="42" borderId="0" applyNumberFormat="0" applyBorder="0" applyAlignment="0" applyProtection="0"/>
    <xf numFmtId="0" fontId="1" fillId="15" borderId="0" applyNumberFormat="0" applyBorder="0" applyAlignment="0" applyProtection="0"/>
    <xf numFmtId="0" fontId="20" fillId="42" borderId="0" applyNumberFormat="0" applyBorder="0" applyAlignment="0" applyProtection="0"/>
    <xf numFmtId="0" fontId="20" fillId="43" borderId="0" applyNumberFormat="0" applyBorder="0" applyAlignment="0" applyProtection="0"/>
    <xf numFmtId="0" fontId="1" fillId="19" borderId="0" applyNumberFormat="0" applyBorder="0" applyAlignment="0" applyProtection="0"/>
    <xf numFmtId="0" fontId="20" fillId="43" borderId="0" applyNumberFormat="0" applyBorder="0" applyAlignment="0" applyProtection="0"/>
    <xf numFmtId="0" fontId="20" fillId="36" borderId="0" applyNumberFormat="0" applyBorder="0" applyAlignment="0" applyProtection="0"/>
    <xf numFmtId="0" fontId="1" fillId="23" borderId="0" applyNumberFormat="0" applyBorder="0" applyAlignment="0" applyProtection="0"/>
    <xf numFmtId="0" fontId="20" fillId="36" borderId="0" applyNumberFormat="0" applyBorder="0" applyAlignment="0" applyProtection="0"/>
    <xf numFmtId="0" fontId="20" fillId="41" borderId="0" applyNumberFormat="0" applyBorder="0" applyAlignment="0" applyProtection="0"/>
    <xf numFmtId="0" fontId="1" fillId="27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1" fillId="31" borderId="0" applyNumberFormat="0" applyBorder="0" applyAlignment="0" applyProtection="0"/>
    <xf numFmtId="0" fontId="20" fillId="44" borderId="0" applyNumberFormat="0" applyBorder="0" applyAlignment="0" applyProtection="0"/>
    <xf numFmtId="0" fontId="21" fillId="46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6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46" borderId="0" applyNumberFormat="0" applyBorder="0" applyAlignment="0" applyProtection="0"/>
    <xf numFmtId="0" fontId="17" fillId="12" borderId="0" applyNumberFormat="0" applyBorder="0" applyAlignment="0" applyProtection="0"/>
    <xf numFmtId="0" fontId="21" fillId="46" borderId="0" applyNumberFormat="0" applyBorder="0" applyAlignment="0" applyProtection="0"/>
    <xf numFmtId="0" fontId="21" fillId="42" borderId="0" applyNumberFormat="0" applyBorder="0" applyAlignment="0" applyProtection="0"/>
    <xf numFmtId="0" fontId="17" fillId="16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17" fillId="20" borderId="0" applyNumberFormat="0" applyBorder="0" applyAlignment="0" applyProtection="0"/>
    <xf numFmtId="0" fontId="21" fillId="43" borderId="0" applyNumberFormat="0" applyBorder="0" applyAlignment="0" applyProtection="0"/>
    <xf numFmtId="0" fontId="21" fillId="47" borderId="0" applyNumberFormat="0" applyBorder="0" applyAlignment="0" applyProtection="0"/>
    <xf numFmtId="0" fontId="17" fillId="24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17" fillId="28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17" fillId="32" borderId="0" applyNumberFormat="0" applyBorder="0" applyAlignment="0" applyProtection="0"/>
    <xf numFmtId="0" fontId="21" fillId="49" borderId="0" applyNumberFormat="0" applyBorder="0" applyAlignment="0" applyProtection="0"/>
    <xf numFmtId="0" fontId="21" fillId="40" borderId="0" applyNumberFormat="0" applyBorder="0" applyAlignment="0" applyProtection="0"/>
    <xf numFmtId="0" fontId="21" fillId="52" borderId="0" applyNumberFormat="0" applyBorder="0" applyAlignment="0" applyProtection="0"/>
    <xf numFmtId="0" fontId="21" fillId="51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53" borderId="0" applyNumberFormat="0" applyBorder="0" applyAlignment="0" applyProtection="0"/>
    <xf numFmtId="0" fontId="26" fillId="34" borderId="0" applyNumberFormat="0" applyBorder="0" applyAlignment="0" applyProtection="0"/>
    <xf numFmtId="0" fontId="22" fillId="35" borderId="0" applyNumberFormat="0" applyBorder="0" applyAlignment="0" applyProtection="0"/>
    <xf numFmtId="0" fontId="6" fillId="2" borderId="0" applyNumberFormat="0" applyBorder="0" applyAlignment="0" applyProtection="0"/>
    <xf numFmtId="0" fontId="22" fillId="35" borderId="0" applyNumberFormat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3" fillId="50" borderId="13" applyNumberFormat="0" applyAlignment="0" applyProtection="0"/>
    <xf numFmtId="0" fontId="23" fillId="50" borderId="13" applyNumberFormat="0" applyAlignment="0" applyProtection="0"/>
    <xf numFmtId="0" fontId="23" fillId="50" borderId="13" applyNumberFormat="0" applyAlignment="0" applyProtection="0"/>
    <xf numFmtId="0" fontId="23" fillId="50" borderId="13" applyNumberFormat="0" applyAlignment="0" applyProtection="0"/>
    <xf numFmtId="0" fontId="11" fillId="6" borderId="4" applyNumberFormat="0" applyAlignment="0" applyProtection="0"/>
    <xf numFmtId="0" fontId="23" fillId="50" borderId="13" applyNumberFormat="0" applyAlignment="0" applyProtection="0"/>
    <xf numFmtId="0" fontId="24" fillId="54" borderId="14" applyNumberFormat="0" applyAlignment="0" applyProtection="0"/>
    <xf numFmtId="0" fontId="13" fillId="7" borderId="7" applyNumberFormat="0" applyAlignment="0" applyProtection="0"/>
    <xf numFmtId="0" fontId="24" fillId="54" borderId="14" applyNumberFormat="0" applyAlignment="0" applyProtection="0"/>
    <xf numFmtId="0" fontId="25" fillId="0" borderId="15" applyNumberFormat="0" applyFill="0" applyAlignment="0" applyProtection="0"/>
    <xf numFmtId="0" fontId="25" fillId="0" borderId="15" applyNumberFormat="0" applyFill="0" applyAlignment="0" applyProtection="0"/>
    <xf numFmtId="0" fontId="12" fillId="0" borderId="6" applyNumberFormat="0" applyFill="0" applyAlignment="0" applyProtection="0"/>
    <xf numFmtId="0" fontId="25" fillId="0" borderId="15" applyNumberFormat="0" applyFill="0" applyAlignment="0" applyProtection="0"/>
    <xf numFmtId="0" fontId="24" fillId="54" borderId="14" applyNumberFormat="0" applyAlignment="0" applyProtection="0"/>
    <xf numFmtId="0" fontId="41" fillId="0" borderId="16">
      <alignment horizontal="center" vertical="center"/>
    </xf>
    <xf numFmtId="0" fontId="21" fillId="40" borderId="0" applyNumberFormat="0" applyBorder="0" applyAlignment="0" applyProtection="0"/>
    <xf numFmtId="0" fontId="21" fillId="52" borderId="0" applyNumberFormat="0" applyBorder="0" applyAlignment="0" applyProtection="0"/>
    <xf numFmtId="0" fontId="21" fillId="51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21" fillId="53" borderId="0" applyNumberFormat="0" applyBorder="0" applyAlignment="0" applyProtection="0"/>
    <xf numFmtId="0" fontId="22" fillId="35" borderId="0" applyNumberFormat="0" applyBorder="0" applyAlignment="0" applyProtection="0"/>
    <xf numFmtId="0" fontId="42" fillId="0" borderId="0">
      <alignment horizontal="left" vertical="center"/>
    </xf>
    <xf numFmtId="0" fontId="21" fillId="40" borderId="0" applyNumberFormat="0" applyBorder="0" applyAlignment="0" applyProtection="0"/>
    <xf numFmtId="0" fontId="17" fillId="9" borderId="0" applyNumberFormat="0" applyBorder="0" applyAlignment="0" applyProtection="0"/>
    <xf numFmtId="0" fontId="21" fillId="40" borderId="0" applyNumberFormat="0" applyBorder="0" applyAlignment="0" applyProtection="0"/>
    <xf numFmtId="0" fontId="21" fillId="52" borderId="0" applyNumberFormat="0" applyBorder="0" applyAlignment="0" applyProtection="0"/>
    <xf numFmtId="0" fontId="17" fillId="13" borderId="0" applyNumberFormat="0" applyBorder="0" applyAlignment="0" applyProtection="0"/>
    <xf numFmtId="0" fontId="21" fillId="52" borderId="0" applyNumberFormat="0" applyBorder="0" applyAlignment="0" applyProtection="0"/>
    <xf numFmtId="0" fontId="21" fillId="51" borderId="0" applyNumberFormat="0" applyBorder="0" applyAlignment="0" applyProtection="0"/>
    <xf numFmtId="0" fontId="17" fillId="17" borderId="0" applyNumberFormat="0" applyBorder="0" applyAlignment="0" applyProtection="0"/>
    <xf numFmtId="0" fontId="21" fillId="51" borderId="0" applyNumberFormat="0" applyBorder="0" applyAlignment="0" applyProtection="0"/>
    <xf numFmtId="0" fontId="21" fillId="47" borderId="0" applyNumberFormat="0" applyBorder="0" applyAlignment="0" applyProtection="0"/>
    <xf numFmtId="0" fontId="17" fillId="21" borderId="0" applyNumberFormat="0" applyBorder="0" applyAlignment="0" applyProtection="0"/>
    <xf numFmtId="0" fontId="21" fillId="47" borderId="0" applyNumberFormat="0" applyBorder="0" applyAlignment="0" applyProtection="0"/>
    <xf numFmtId="0" fontId="21" fillId="48" borderId="0" applyNumberFormat="0" applyBorder="0" applyAlignment="0" applyProtection="0"/>
    <xf numFmtId="0" fontId="17" fillId="25" borderId="0" applyNumberFormat="0" applyBorder="0" applyAlignment="0" applyProtection="0"/>
    <xf numFmtId="0" fontId="21" fillId="48" borderId="0" applyNumberFormat="0" applyBorder="0" applyAlignment="0" applyProtection="0"/>
    <xf numFmtId="0" fontId="21" fillId="53" borderId="0" applyNumberFormat="0" applyBorder="0" applyAlignment="0" applyProtection="0"/>
    <xf numFmtId="0" fontId="17" fillId="29" borderId="0" applyNumberFormat="0" applyBorder="0" applyAlignment="0" applyProtection="0"/>
    <xf numFmtId="0" fontId="21" fillId="53" borderId="0" applyNumberFormat="0" applyBorder="0" applyAlignment="0" applyProtection="0"/>
    <xf numFmtId="0" fontId="36" fillId="38" borderId="13" applyNumberFormat="0" applyAlignment="0" applyProtection="0"/>
    <xf numFmtId="0" fontId="36" fillId="38" borderId="13" applyNumberFormat="0" applyAlignment="0" applyProtection="0"/>
    <xf numFmtId="0" fontId="36" fillId="38" borderId="13" applyNumberFormat="0" applyAlignment="0" applyProtection="0"/>
    <xf numFmtId="0" fontId="9" fillId="5" borderId="4" applyNumberFormat="0" applyAlignment="0" applyProtection="0"/>
    <xf numFmtId="0" fontId="36" fillId="38" borderId="13" applyNumberFormat="0" applyAlignment="0" applyProtection="0"/>
    <xf numFmtId="167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4" fontId="50" fillId="0" borderId="0" applyBorder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 applyNumberFormat="0" applyFill="0" applyBorder="0" applyAlignment="0" applyProtection="0"/>
    <xf numFmtId="0" fontId="51" fillId="57" borderId="17">
      <alignment horizontal="left" vertical="center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22" fillId="35" borderId="0" applyNumberFormat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7" fillId="3" borderId="0" applyNumberFormat="0" applyBorder="0" applyAlignment="0" applyProtection="0"/>
    <xf numFmtId="0" fontId="26" fillId="34" borderId="0" applyNumberFormat="0" applyBorder="0" applyAlignment="0" applyProtection="0"/>
    <xf numFmtId="0" fontId="36" fillId="38" borderId="13" applyNumberFormat="0" applyAlignment="0" applyProtection="0"/>
    <xf numFmtId="0" fontId="52" fillId="0" borderId="18" applyFill="0" applyAlignment="0">
      <alignment horizontal="center" vertical="center"/>
    </xf>
    <xf numFmtId="0" fontId="25" fillId="0" borderId="15" applyNumberFormat="0" applyFill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17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8" fontId="19" fillId="0" borderId="0" applyFill="0" applyBorder="0" applyAlignment="0" applyProtection="0"/>
    <xf numFmtId="166" fontId="19" fillId="0" borderId="0" applyFill="0" applyBorder="0" applyAlignment="0" applyProtection="0"/>
    <xf numFmtId="166" fontId="1" fillId="0" borderId="0" applyFont="0" applyFill="0" applyBorder="0" applyAlignment="0" applyProtection="0"/>
    <xf numFmtId="179" fontId="19" fillId="0" borderId="0"/>
    <xf numFmtId="166" fontId="19" fillId="0" borderId="0" applyFont="0" applyFill="0" applyBorder="0" applyAlignment="0" applyProtection="0"/>
    <xf numFmtId="166" fontId="19" fillId="0" borderId="0" quotePrefix="1" applyFont="0" applyFill="0" applyBorder="0" applyAlignment="0">
      <protection locked="0"/>
    </xf>
    <xf numFmtId="166" fontId="19" fillId="0" borderId="0" quotePrefix="1" applyFont="0" applyFill="0" applyBorder="0" applyAlignment="0">
      <protection locked="0"/>
    </xf>
    <xf numFmtId="0" fontId="27" fillId="45" borderId="0" applyNumberFormat="0" applyBorder="0" applyAlignment="0" applyProtection="0"/>
    <xf numFmtId="0" fontId="8" fillId="4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4" fontId="19" fillId="0" borderId="19">
      <alignment vertical="justify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5" fontId="1" fillId="0" borderId="0"/>
    <xf numFmtId="175" fontId="1" fillId="0" borderId="0"/>
    <xf numFmtId="175" fontId="1" fillId="0" borderId="0"/>
    <xf numFmtId="0" fontId="19" fillId="0" borderId="0"/>
    <xf numFmtId="4" fontId="19" fillId="0" borderId="19">
      <alignment vertical="justify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4" fontId="19" fillId="0" borderId="19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" fontId="19" fillId="0" borderId="19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5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" fontId="19" fillId="0" borderId="19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" fontId="19" fillId="0" borderId="19">
      <alignment vertical="justify"/>
    </xf>
    <xf numFmtId="4" fontId="19" fillId="0" borderId="19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4" fontId="19" fillId="0" borderId="19">
      <alignment vertical="justify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175" fontId="1" fillId="0" borderId="0"/>
    <xf numFmtId="175" fontId="1" fillId="0" borderId="0"/>
    <xf numFmtId="0" fontId="19" fillId="0" borderId="0"/>
    <xf numFmtId="0" fontId="19" fillId="0" borderId="0"/>
    <xf numFmtId="175" fontId="1" fillId="0" borderId="0"/>
    <xf numFmtId="175" fontId="1" fillId="0" borderId="0"/>
    <xf numFmtId="0" fontId="19" fillId="39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39" borderId="21" applyNumberFormat="0" applyFont="0" applyAlignment="0" applyProtection="0"/>
    <xf numFmtId="0" fontId="19" fillId="39" borderId="21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9" fillId="39" borderId="21" applyNumberFormat="0" applyFont="0" applyAlignment="0" applyProtection="0"/>
    <xf numFmtId="0" fontId="19" fillId="39" borderId="21" applyNumberFormat="0" applyFont="0" applyAlignment="0" applyProtection="0"/>
    <xf numFmtId="0" fontId="19" fillId="39" borderId="21" applyNumberFormat="0" applyFont="0" applyAlignment="0" applyProtection="0"/>
    <xf numFmtId="0" fontId="20" fillId="39" borderId="21" applyNumberFormat="0" applyFont="0" applyAlignment="0" applyProtection="0"/>
    <xf numFmtId="0" fontId="20" fillId="39" borderId="21" applyNumberFormat="0" applyFont="0" applyAlignment="0" applyProtection="0"/>
    <xf numFmtId="171" fontId="31" fillId="0" borderId="22">
      <alignment horizontal="center" vertical="center"/>
    </xf>
    <xf numFmtId="0" fontId="39" fillId="50" borderId="20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quotePrefix="1" applyFont="0" applyFill="0" applyBorder="0" applyAlignment="0">
      <protection locked="0"/>
    </xf>
    <xf numFmtId="0" fontId="39" fillId="50" borderId="20" applyNumberFormat="0" applyAlignment="0" applyProtection="0"/>
    <xf numFmtId="0" fontId="39" fillId="50" borderId="20" applyNumberFormat="0" applyAlignment="0" applyProtection="0"/>
    <xf numFmtId="0" fontId="39" fillId="50" borderId="20" applyNumberFormat="0" applyAlignment="0" applyProtection="0"/>
    <xf numFmtId="0" fontId="10" fillId="6" borderId="5" applyNumberFormat="0" applyAlignment="0" applyProtection="0"/>
    <xf numFmtId="0" fontId="39" fillId="50" borderId="20" applyNumberFormat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4" fontId="55" fillId="58" borderId="0">
      <alignment horizontal="right" vertical="center"/>
    </xf>
    <xf numFmtId="0" fontId="54" fillId="0" borderId="0"/>
    <xf numFmtId="0" fontId="54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3" fillId="0" borderId="10" applyNumberFormat="0" applyFill="0" applyAlignment="0" applyProtection="0"/>
    <xf numFmtId="0" fontId="3" fillId="0" borderId="1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4" fillId="0" borderId="2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5" fillId="0" borderId="3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9" fontId="45" fillId="55" borderId="23">
      <alignment horizontal="left" vertical="center" indent="1"/>
    </xf>
    <xf numFmtId="172" fontId="44" fillId="0" borderId="0">
      <alignment horizontal="left" vertical="top"/>
    </xf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16" fillId="0" borderId="9" applyNumberFormat="0" applyFill="0" applyAlignment="0" applyProtection="0"/>
    <xf numFmtId="0" fontId="28" fillId="0" borderId="24" applyNumberFormat="0" applyFill="0" applyAlignment="0" applyProtection="0"/>
    <xf numFmtId="4" fontId="55" fillId="56" borderId="25">
      <alignment horizontal="right" vertical="center"/>
    </xf>
    <xf numFmtId="49" fontId="57" fillId="59" borderId="26">
      <alignment horizontal="center" vertical="center"/>
      <protection locked="0"/>
    </xf>
    <xf numFmtId="0" fontId="24" fillId="54" borderId="14" applyNumberFormat="0" applyAlignment="0" applyProtection="0"/>
    <xf numFmtId="165" fontId="19" fillId="0" borderId="0" quotePrefix="1" applyFont="0" applyFill="0" applyBorder="0" applyAlignment="0">
      <protection locked="0"/>
    </xf>
    <xf numFmtId="165" fontId="19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53" fillId="0" borderId="0" applyFont="0" applyFill="0" applyBorder="0" applyAlignment="0" applyProtection="0"/>
    <xf numFmtId="173" fontId="19" fillId="0" borderId="0" applyFill="0" applyBorder="0" applyAlignment="0" applyProtection="0"/>
    <xf numFmtId="173" fontId="19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9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20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8" fillId="0" borderId="0"/>
  </cellStyleXfs>
  <cellXfs count="147">
    <xf numFmtId="0" fontId="0" fillId="0" borderId="0" xfId="0"/>
    <xf numFmtId="0" fontId="16" fillId="0" borderId="0" xfId="0" applyFont="1"/>
    <xf numFmtId="0" fontId="14" fillId="0" borderId="0" xfId="0" applyFont="1"/>
    <xf numFmtId="0" fontId="62" fillId="0" borderId="0" xfId="0" applyFont="1"/>
    <xf numFmtId="0" fontId="60" fillId="0" borderId="0" xfId="0" applyFont="1"/>
    <xf numFmtId="0" fontId="59" fillId="0" borderId="0" xfId="0" applyFont="1"/>
    <xf numFmtId="0" fontId="63" fillId="0" borderId="0" xfId="0" applyFont="1"/>
    <xf numFmtId="0" fontId="58" fillId="0" borderId="0" xfId="0" applyFont="1"/>
    <xf numFmtId="0" fontId="60" fillId="60" borderId="0" xfId="0" applyFont="1" applyFill="1"/>
    <xf numFmtId="0" fontId="61" fillId="0" borderId="0" xfId="0" applyFont="1"/>
    <xf numFmtId="0" fontId="14" fillId="0" borderId="0" xfId="0" applyFont="1" applyAlignment="1">
      <alignment vertical="center"/>
    </xf>
    <xf numFmtId="0" fontId="14" fillId="60" borderId="0" xfId="0" applyFont="1" applyFill="1"/>
    <xf numFmtId="0" fontId="14" fillId="60" borderId="0" xfId="0" applyFont="1" applyFill="1" applyAlignment="1">
      <alignment vertical="center"/>
    </xf>
    <xf numFmtId="4" fontId="55" fillId="60" borderId="29" xfId="0" applyNumberFormat="1" applyFont="1" applyFill="1" applyBorder="1"/>
    <xf numFmtId="4" fontId="55" fillId="60" borderId="29" xfId="0" applyNumberFormat="1" applyFont="1" applyFill="1" applyBorder="1" applyAlignment="1">
      <alignment vertical="center"/>
    </xf>
    <xf numFmtId="0" fontId="59" fillId="0" borderId="0" xfId="0" applyFont="1" applyAlignment="1">
      <alignment vertical="center"/>
    </xf>
    <xf numFmtId="4" fontId="65" fillId="60" borderId="29" xfId="0" applyNumberFormat="1" applyFont="1" applyFill="1" applyBorder="1" applyAlignment="1">
      <alignment vertical="center"/>
    </xf>
    <xf numFmtId="0" fontId="0" fillId="0" borderId="0" xfId="0" applyFont="1"/>
    <xf numFmtId="4" fontId="55" fillId="60" borderId="27" xfId="0" applyNumberFormat="1" applyFont="1" applyFill="1" applyBorder="1"/>
    <xf numFmtId="0" fontId="55" fillId="60" borderId="27" xfId="0" applyFont="1" applyFill="1" applyBorder="1" applyAlignment="1">
      <alignment horizontal="center"/>
    </xf>
    <xf numFmtId="0" fontId="55" fillId="60" borderId="27" xfId="0" applyFont="1" applyFill="1" applyBorder="1"/>
    <xf numFmtId="0" fontId="64" fillId="60" borderId="42" xfId="0" applyFont="1" applyFill="1" applyBorder="1" applyAlignment="1"/>
    <xf numFmtId="0" fontId="60" fillId="60" borderId="0" xfId="0" applyFont="1" applyFill="1" applyAlignment="1">
      <alignment horizontal="center"/>
    </xf>
    <xf numFmtId="0" fontId="55" fillId="60" borderId="28" xfId="0" applyFont="1" applyFill="1" applyBorder="1" applyAlignment="1">
      <alignment horizontal="center"/>
    </xf>
    <xf numFmtId="0" fontId="55" fillId="60" borderId="28" xfId="0" applyFont="1" applyFill="1" applyBorder="1" applyAlignment="1">
      <alignment horizontal="center" vertical="center"/>
    </xf>
    <xf numFmtId="0" fontId="65" fillId="60" borderId="28" xfId="0" applyFont="1" applyFill="1" applyBorder="1" applyAlignment="1">
      <alignment horizontal="center" vertical="center"/>
    </xf>
    <xf numFmtId="0" fontId="55" fillId="60" borderId="29" xfId="0" applyFont="1" applyFill="1" applyBorder="1"/>
    <xf numFmtId="0" fontId="65" fillId="60" borderId="28" xfId="0" applyFont="1" applyFill="1" applyBorder="1" applyAlignment="1">
      <alignment horizontal="center"/>
    </xf>
    <xf numFmtId="0" fontId="65" fillId="60" borderId="27" xfId="0" applyFont="1" applyFill="1" applyBorder="1"/>
    <xf numFmtId="0" fontId="65" fillId="60" borderId="27" xfId="0" applyFont="1" applyFill="1" applyBorder="1" applyAlignment="1">
      <alignment horizontal="center"/>
    </xf>
    <xf numFmtId="4" fontId="65" fillId="60" borderId="27" xfId="0" applyNumberFormat="1" applyFont="1" applyFill="1" applyBorder="1"/>
    <xf numFmtId="4" fontId="65" fillId="60" borderId="29" xfId="0" applyNumberFormat="1" applyFont="1" applyFill="1" applyBorder="1"/>
    <xf numFmtId="4" fontId="65" fillId="60" borderId="27" xfId="0" applyNumberFormat="1" applyFont="1" applyFill="1" applyBorder="1" applyAlignment="1">
      <alignment vertical="center"/>
    </xf>
    <xf numFmtId="0" fontId="65" fillId="60" borderId="27" xfId="0" applyFont="1" applyFill="1" applyBorder="1" applyAlignment="1">
      <alignment vertical="center"/>
    </xf>
    <xf numFmtId="0" fontId="65" fillId="60" borderId="27" xfId="0" applyFont="1" applyFill="1" applyBorder="1" applyAlignment="1">
      <alignment horizontal="center" vertical="center"/>
    </xf>
    <xf numFmtId="4" fontId="55" fillId="60" borderId="27" xfId="0" applyNumberFormat="1" applyFont="1" applyFill="1" applyBorder="1" applyAlignment="1">
      <alignment horizontal="center"/>
    </xf>
    <xf numFmtId="0" fontId="65" fillId="60" borderId="27" xfId="0" applyFont="1" applyFill="1" applyBorder="1" applyAlignment="1">
      <alignment vertical="center" wrapText="1"/>
    </xf>
    <xf numFmtId="0" fontId="55" fillId="60" borderId="27" xfId="0" applyFont="1" applyFill="1" applyBorder="1" applyAlignment="1">
      <alignment vertical="center"/>
    </xf>
    <xf numFmtId="0" fontId="55" fillId="60" borderId="27" xfId="0" applyFont="1" applyFill="1" applyBorder="1" applyAlignment="1">
      <alignment horizontal="center" vertical="center"/>
    </xf>
    <xf numFmtId="0" fontId="65" fillId="60" borderId="27" xfId="0" applyFont="1" applyFill="1" applyBorder="1" applyAlignment="1">
      <alignment horizontal="center" vertical="center" wrapText="1"/>
    </xf>
    <xf numFmtId="4" fontId="65" fillId="60" borderId="27" xfId="0" applyNumberFormat="1" applyFont="1" applyFill="1" applyBorder="1" applyAlignment="1">
      <alignment vertical="center" wrapText="1"/>
    </xf>
    <xf numFmtId="0" fontId="55" fillId="60" borderId="27" xfId="0" applyFont="1" applyFill="1" applyBorder="1" applyAlignment="1">
      <alignment vertical="center" wrapText="1"/>
    </xf>
    <xf numFmtId="4" fontId="55" fillId="60" borderId="27" xfId="0" applyNumberFormat="1" applyFont="1" applyFill="1" applyBorder="1" applyAlignment="1">
      <alignment vertical="center"/>
    </xf>
    <xf numFmtId="0" fontId="65" fillId="60" borderId="30" xfId="0" applyFont="1" applyFill="1" applyBorder="1" applyAlignment="1">
      <alignment horizontal="center"/>
    </xf>
    <xf numFmtId="0" fontId="65" fillId="60" borderId="31" xfId="0" applyFont="1" applyFill="1" applyBorder="1"/>
    <xf numFmtId="0" fontId="65" fillId="60" borderId="31" xfId="0" applyFont="1" applyFill="1" applyBorder="1" applyAlignment="1">
      <alignment horizontal="center"/>
    </xf>
    <xf numFmtId="4" fontId="65" fillId="60" borderId="31" xfId="0" applyNumberFormat="1" applyFont="1" applyFill="1" applyBorder="1"/>
    <xf numFmtId="4" fontId="65" fillId="60" borderId="32" xfId="0" applyNumberFormat="1" applyFont="1" applyFill="1" applyBorder="1"/>
    <xf numFmtId="0" fontId="49" fillId="60" borderId="49" xfId="688" applyNumberFormat="1" applyFont="1" applyFill="1" applyBorder="1" applyAlignment="1" applyProtection="1">
      <alignment horizontal="center" vertical="center" wrapText="1"/>
    </xf>
    <xf numFmtId="0" fontId="49" fillId="60" borderId="50" xfId="688" applyNumberFormat="1" applyFont="1" applyFill="1" applyBorder="1" applyAlignment="1" applyProtection="1">
      <alignment horizontal="center" vertical="center" wrapText="1"/>
    </xf>
    <xf numFmtId="0" fontId="49" fillId="60" borderId="47" xfId="688" applyNumberFormat="1" applyFont="1" applyFill="1" applyBorder="1" applyAlignment="1" applyProtection="1">
      <alignment horizontal="center" vertical="center" wrapText="1"/>
    </xf>
    <xf numFmtId="0" fontId="49" fillId="60" borderId="35" xfId="688" applyFont="1" applyFill="1" applyBorder="1" applyAlignment="1">
      <alignment vertical="center"/>
    </xf>
    <xf numFmtId="0" fontId="49" fillId="60" borderId="48" xfId="688" applyFont="1" applyFill="1" applyBorder="1" applyAlignment="1">
      <alignment vertical="center"/>
    </xf>
    <xf numFmtId="0" fontId="49" fillId="60" borderId="52" xfId="688" applyFont="1" applyFill="1" applyBorder="1" applyAlignment="1">
      <alignment vertical="center"/>
    </xf>
    <xf numFmtId="4" fontId="60" fillId="60" borderId="0" xfId="0" applyNumberFormat="1" applyFont="1" applyFill="1"/>
    <xf numFmtId="4" fontId="55" fillId="60" borderId="51" xfId="0" applyNumberFormat="1" applyFont="1" applyFill="1" applyBorder="1"/>
    <xf numFmtId="4" fontId="65" fillId="60" borderId="51" xfId="0" applyNumberFormat="1" applyFont="1" applyFill="1" applyBorder="1"/>
    <xf numFmtId="4" fontId="65" fillId="60" borderId="51" xfId="0" applyNumberFormat="1" applyFont="1" applyFill="1" applyBorder="1" applyAlignment="1">
      <alignment vertical="center"/>
    </xf>
    <xf numFmtId="4" fontId="55" fillId="60" borderId="51" xfId="0" applyNumberFormat="1" applyFont="1" applyFill="1" applyBorder="1" applyAlignment="1">
      <alignment vertical="center"/>
    </xf>
    <xf numFmtId="4" fontId="65" fillId="60" borderId="55" xfId="0" applyNumberFormat="1" applyFont="1" applyFill="1" applyBorder="1"/>
    <xf numFmtId="0" fontId="68" fillId="60" borderId="56" xfId="688" applyFont="1" applyFill="1" applyBorder="1" applyAlignment="1">
      <alignment vertical="center"/>
    </xf>
    <xf numFmtId="4" fontId="65" fillId="60" borderId="0" xfId="0" applyNumberFormat="1" applyFont="1" applyFill="1" applyAlignment="1">
      <alignment vertical="center"/>
    </xf>
    <xf numFmtId="4" fontId="65" fillId="60" borderId="0" xfId="0" applyNumberFormat="1" applyFont="1" applyFill="1"/>
    <xf numFmtId="0" fontId="0" fillId="60" borderId="0" xfId="0" applyFill="1"/>
    <xf numFmtId="4" fontId="0" fillId="60" borderId="0" xfId="0" applyNumberFormat="1" applyFill="1"/>
    <xf numFmtId="0" fontId="59" fillId="60" borderId="0" xfId="0" applyFont="1" applyFill="1"/>
    <xf numFmtId="4" fontId="59" fillId="60" borderId="0" xfId="0" applyNumberFormat="1" applyFont="1" applyFill="1"/>
    <xf numFmtId="0" fontId="62" fillId="60" borderId="0" xfId="0" applyFont="1" applyFill="1"/>
    <xf numFmtId="4" fontId="55" fillId="60" borderId="0" xfId="0" applyNumberFormat="1" applyFont="1" applyFill="1"/>
    <xf numFmtId="0" fontId="61" fillId="60" borderId="0" xfId="0" applyFont="1" applyFill="1"/>
    <xf numFmtId="4" fontId="14" fillId="60" borderId="0" xfId="0" applyNumberFormat="1" applyFont="1" applyFill="1"/>
    <xf numFmtId="0" fontId="16" fillId="60" borderId="0" xfId="0" applyFont="1" applyFill="1"/>
    <xf numFmtId="0" fontId="58" fillId="60" borderId="0" xfId="0" applyFont="1" applyFill="1"/>
    <xf numFmtId="4" fontId="67" fillId="60" borderId="0" xfId="0" applyNumberFormat="1" applyFont="1" applyFill="1" applyAlignment="1">
      <alignment vertical="center"/>
    </xf>
    <xf numFmtId="4" fontId="67" fillId="60" borderId="0" xfId="0" applyNumberFormat="1" applyFont="1" applyFill="1"/>
    <xf numFmtId="0" fontId="59" fillId="60" borderId="0" xfId="0" applyFont="1" applyFill="1" applyAlignment="1">
      <alignment vertical="center"/>
    </xf>
    <xf numFmtId="0" fontId="0" fillId="60" borderId="0" xfId="0" applyFont="1" applyFill="1"/>
    <xf numFmtId="0" fontId="63" fillId="60" borderId="0" xfId="0" applyFont="1" applyFill="1"/>
    <xf numFmtId="4" fontId="63" fillId="60" borderId="0" xfId="0" applyNumberFormat="1" applyFont="1" applyFill="1"/>
    <xf numFmtId="4" fontId="58" fillId="60" borderId="0" xfId="0" applyNumberFormat="1" applyFont="1" applyFill="1"/>
    <xf numFmtId="0" fontId="55" fillId="61" borderId="39" xfId="0" applyFont="1" applyFill="1" applyBorder="1" applyAlignment="1">
      <alignment horizontal="center"/>
    </xf>
    <xf numFmtId="0" fontId="55" fillId="61" borderId="40" xfId="0" applyFont="1" applyFill="1" applyBorder="1"/>
    <xf numFmtId="0" fontId="55" fillId="61" borderId="40" xfId="0" applyFont="1" applyFill="1" applyBorder="1" applyAlignment="1">
      <alignment horizontal="center"/>
    </xf>
    <xf numFmtId="4" fontId="55" fillId="61" borderId="40" xfId="0" applyNumberFormat="1" applyFont="1" applyFill="1" applyBorder="1"/>
    <xf numFmtId="4" fontId="55" fillId="61" borderId="41" xfId="0" applyNumberFormat="1" applyFont="1" applyFill="1" applyBorder="1"/>
    <xf numFmtId="0" fontId="49" fillId="60" borderId="58" xfId="688" applyNumberFormat="1" applyFont="1" applyFill="1" applyBorder="1" applyAlignment="1" applyProtection="1">
      <alignment horizontal="center" vertical="center" wrapText="1"/>
    </xf>
    <xf numFmtId="0" fontId="55" fillId="61" borderId="28" xfId="0" applyFont="1" applyFill="1" applyBorder="1" applyAlignment="1">
      <alignment horizontal="center"/>
    </xf>
    <xf numFmtId="0" fontId="55" fillId="61" borderId="27" xfId="0" applyFont="1" applyFill="1" applyBorder="1"/>
    <xf numFmtId="0" fontId="55" fillId="61" borderId="27" xfId="0" applyFont="1" applyFill="1" applyBorder="1" applyAlignment="1">
      <alignment horizontal="center"/>
    </xf>
    <xf numFmtId="4" fontId="55" fillId="61" borderId="51" xfId="0" applyNumberFormat="1" applyFont="1" applyFill="1" applyBorder="1"/>
    <xf numFmtId="4" fontId="55" fillId="61" borderId="27" xfId="0" applyNumberFormat="1" applyFont="1" applyFill="1" applyBorder="1"/>
    <xf numFmtId="4" fontId="55" fillId="61" borderId="29" xfId="0" applyNumberFormat="1" applyFont="1" applyFill="1" applyBorder="1"/>
    <xf numFmtId="4" fontId="49" fillId="60" borderId="57" xfId="688" applyNumberFormat="1" applyFont="1" applyFill="1" applyBorder="1" applyAlignment="1" applyProtection="1">
      <alignment horizontal="right" vertical="center" wrapText="1"/>
    </xf>
    <xf numFmtId="4" fontId="69" fillId="60" borderId="51" xfId="0" applyNumberFormat="1" applyFont="1" applyFill="1" applyBorder="1"/>
    <xf numFmtId="4" fontId="59" fillId="0" borderId="51" xfId="0" applyNumberFormat="1" applyFont="1" applyBorder="1" applyAlignment="1">
      <alignment horizontal="right" vertical="center"/>
    </xf>
    <xf numFmtId="4" fontId="64" fillId="60" borderId="60" xfId="0" applyNumberFormat="1" applyFont="1" applyFill="1" applyBorder="1" applyAlignment="1"/>
    <xf numFmtId="4" fontId="64" fillId="60" borderId="42" xfId="0" applyNumberFormat="1" applyFont="1" applyFill="1" applyBorder="1" applyAlignment="1"/>
    <xf numFmtId="0" fontId="49" fillId="60" borderId="0" xfId="340" applyFont="1" applyFill="1" applyBorder="1" applyAlignment="1" applyProtection="1">
      <alignment horizontal="center" vertical="center"/>
    </xf>
    <xf numFmtId="0" fontId="49" fillId="60" borderId="0" xfId="340" applyFont="1" applyFill="1" applyBorder="1" applyAlignment="1" applyProtection="1">
      <alignment horizontal="center" vertical="center"/>
      <protection locked="0"/>
    </xf>
    <xf numFmtId="0" fontId="60" fillId="60" borderId="0" xfId="0" applyFont="1" applyFill="1" applyBorder="1"/>
    <xf numFmtId="0" fontId="60" fillId="60" borderId="34" xfId="0" applyFont="1" applyFill="1" applyBorder="1"/>
    <xf numFmtId="0" fontId="46" fillId="60" borderId="33" xfId="340" applyFont="1" applyFill="1" applyBorder="1" applyAlignment="1" applyProtection="1">
      <alignment horizontal="left" vertical="center"/>
    </xf>
    <xf numFmtId="0" fontId="46" fillId="60" borderId="0" xfId="340" applyFont="1" applyFill="1" applyBorder="1" applyAlignment="1" applyProtection="1">
      <alignment horizontal="left" vertical="center"/>
    </xf>
    <xf numFmtId="0" fontId="46" fillId="60" borderId="34" xfId="340" applyFont="1" applyFill="1" applyBorder="1" applyAlignment="1" applyProtection="1">
      <alignment horizontal="left" vertical="center"/>
    </xf>
    <xf numFmtId="0" fontId="46" fillId="60" borderId="33" xfId="340" applyFont="1" applyFill="1" applyBorder="1" applyAlignment="1" applyProtection="1">
      <alignment horizontal="center" vertical="center"/>
    </xf>
    <xf numFmtId="0" fontId="46" fillId="60" borderId="0" xfId="340" applyFont="1" applyFill="1" applyBorder="1" applyAlignment="1" applyProtection="1">
      <alignment horizontal="center" vertical="center"/>
    </xf>
    <xf numFmtId="0" fontId="46" fillId="60" borderId="34" xfId="340" applyFont="1" applyFill="1" applyBorder="1" applyAlignment="1" applyProtection="1">
      <alignment horizontal="center" vertical="center"/>
    </xf>
    <xf numFmtId="0" fontId="66" fillId="60" borderId="43" xfId="688" applyFont="1" applyFill="1" applyBorder="1" applyAlignment="1">
      <alignment horizontal="center" vertical="center"/>
    </xf>
    <xf numFmtId="0" fontId="66" fillId="60" borderId="44" xfId="688" applyFont="1" applyFill="1" applyBorder="1" applyAlignment="1">
      <alignment horizontal="center" vertical="center"/>
    </xf>
    <xf numFmtId="0" fontId="66" fillId="60" borderId="45" xfId="688" applyFont="1" applyFill="1" applyBorder="1" applyAlignment="1">
      <alignment horizontal="center" vertical="center"/>
    </xf>
    <xf numFmtId="0" fontId="66" fillId="60" borderId="33" xfId="688" applyFont="1" applyFill="1" applyBorder="1" applyAlignment="1">
      <alignment horizontal="center" vertical="center"/>
    </xf>
    <xf numFmtId="0" fontId="66" fillId="60" borderId="0" xfId="688" applyFont="1" applyFill="1" applyBorder="1" applyAlignment="1">
      <alignment horizontal="center" vertical="center"/>
    </xf>
    <xf numFmtId="0" fontId="66" fillId="60" borderId="34" xfId="688" applyFont="1" applyFill="1" applyBorder="1" applyAlignment="1">
      <alignment horizontal="center" vertical="center"/>
    </xf>
    <xf numFmtId="0" fontId="48" fillId="60" borderId="33" xfId="688" applyFont="1" applyFill="1" applyBorder="1" applyAlignment="1">
      <alignment horizontal="center" vertical="center"/>
    </xf>
    <xf numFmtId="0" fontId="48" fillId="60" borderId="0" xfId="688" applyFont="1" applyFill="1" applyBorder="1" applyAlignment="1">
      <alignment horizontal="center" vertical="center"/>
    </xf>
    <xf numFmtId="0" fontId="48" fillId="60" borderId="34" xfId="688" applyFont="1" applyFill="1" applyBorder="1" applyAlignment="1">
      <alignment horizontal="center" vertical="center"/>
    </xf>
    <xf numFmtId="0" fontId="47" fillId="60" borderId="33" xfId="688" applyFont="1" applyFill="1" applyBorder="1" applyAlignment="1">
      <alignment horizontal="center" vertical="center"/>
    </xf>
    <xf numFmtId="0" fontId="47" fillId="60" borderId="0" xfId="688" applyFont="1" applyFill="1" applyBorder="1" applyAlignment="1">
      <alignment horizontal="center" vertical="center"/>
    </xf>
    <xf numFmtId="0" fontId="47" fillId="60" borderId="34" xfId="688" applyFont="1" applyFill="1" applyBorder="1" applyAlignment="1">
      <alignment horizontal="center" vertical="center"/>
    </xf>
    <xf numFmtId="0" fontId="49" fillId="60" borderId="48" xfId="688" applyFont="1" applyFill="1" applyBorder="1" applyAlignment="1">
      <alignment horizontal="left" vertical="center"/>
    </xf>
    <xf numFmtId="0" fontId="49" fillId="60" borderId="35" xfId="688" applyFont="1" applyFill="1" applyBorder="1" applyAlignment="1">
      <alignment horizontal="left" vertical="center"/>
    </xf>
    <xf numFmtId="0" fontId="49" fillId="60" borderId="52" xfId="688" applyFont="1" applyFill="1" applyBorder="1" applyAlignment="1">
      <alignment horizontal="left" vertical="center"/>
    </xf>
    <xf numFmtId="0" fontId="49" fillId="60" borderId="53" xfId="688" applyFont="1" applyFill="1" applyBorder="1" applyAlignment="1">
      <alignment horizontal="left" vertical="center"/>
    </xf>
    <xf numFmtId="0" fontId="49" fillId="60" borderId="54" xfId="688" applyFont="1" applyFill="1" applyBorder="1" applyAlignment="1">
      <alignment horizontal="left" vertical="center"/>
    </xf>
    <xf numFmtId="0" fontId="49" fillId="60" borderId="46" xfId="688" applyNumberFormat="1" applyFont="1" applyFill="1" applyBorder="1" applyAlignment="1" applyProtection="1">
      <alignment horizontal="center" vertical="center" wrapText="1"/>
    </xf>
    <xf numFmtId="0" fontId="49" fillId="60" borderId="17" xfId="688" applyNumberFormat="1" applyFont="1" applyFill="1" applyBorder="1" applyAlignment="1" applyProtection="1">
      <alignment horizontal="center" vertical="center" wrapText="1"/>
    </xf>
    <xf numFmtId="0" fontId="49" fillId="60" borderId="59" xfId="688" applyNumberFormat="1" applyFont="1" applyFill="1" applyBorder="1" applyAlignment="1" applyProtection="1">
      <alignment horizontal="center" vertical="center" wrapText="1"/>
    </xf>
    <xf numFmtId="0" fontId="49" fillId="60" borderId="55" xfId="688" applyFont="1" applyFill="1" applyBorder="1" applyAlignment="1">
      <alignment horizontal="center" vertical="center"/>
    </xf>
    <xf numFmtId="0" fontId="49" fillId="60" borderId="54" xfId="688" applyFont="1" applyFill="1" applyBorder="1" applyAlignment="1">
      <alignment horizontal="center" vertical="center"/>
    </xf>
    <xf numFmtId="0" fontId="64" fillId="60" borderId="46" xfId="0" applyFont="1" applyFill="1" applyBorder="1" applyAlignment="1">
      <alignment horizontal="center"/>
    </xf>
    <xf numFmtId="0" fontId="64" fillId="60" borderId="17" xfId="0" applyFont="1" applyFill="1" applyBorder="1" applyAlignment="1">
      <alignment horizontal="center"/>
    </xf>
    <xf numFmtId="0" fontId="46" fillId="60" borderId="43" xfId="574" applyNumberFormat="1" applyFont="1" applyFill="1" applyBorder="1" applyAlignment="1" applyProtection="1">
      <alignment horizontal="left" vertical="center" wrapText="1"/>
    </xf>
    <xf numFmtId="0" fontId="46" fillId="60" borderId="44" xfId="574" applyNumberFormat="1" applyFont="1" applyFill="1" applyBorder="1" applyAlignment="1" applyProtection="1">
      <alignment horizontal="left" vertical="center" wrapText="1"/>
    </xf>
    <xf numFmtId="0" fontId="46" fillId="60" borderId="45" xfId="574" applyNumberFormat="1" applyFont="1" applyFill="1" applyBorder="1" applyAlignment="1" applyProtection="1">
      <alignment horizontal="left" vertical="center" wrapText="1"/>
    </xf>
    <xf numFmtId="0" fontId="46" fillId="60" borderId="33" xfId="574" applyNumberFormat="1" applyFont="1" applyFill="1" applyBorder="1" applyAlignment="1" applyProtection="1">
      <alignment horizontal="left" vertical="center" wrapText="1"/>
    </xf>
    <xf numFmtId="0" fontId="46" fillId="60" borderId="0" xfId="574" applyNumberFormat="1" applyFont="1" applyFill="1" applyBorder="1" applyAlignment="1" applyProtection="1">
      <alignment horizontal="left" vertical="center" wrapText="1"/>
    </xf>
    <xf numFmtId="0" fontId="46" fillId="60" borderId="34" xfId="574" applyNumberFormat="1" applyFont="1" applyFill="1" applyBorder="1" applyAlignment="1" applyProtection="1">
      <alignment horizontal="left" vertical="center" wrapText="1"/>
    </xf>
    <xf numFmtId="0" fontId="46" fillId="60" borderId="33" xfId="340" applyFont="1" applyFill="1" applyBorder="1" applyAlignment="1" applyProtection="1">
      <alignment horizontal="center" vertical="center"/>
      <protection locked="0"/>
    </xf>
    <xf numFmtId="0" fontId="46" fillId="60" borderId="0" xfId="340" applyFont="1" applyFill="1" applyBorder="1" applyAlignment="1" applyProtection="1">
      <alignment horizontal="center" vertical="center"/>
      <protection locked="0"/>
    </xf>
    <xf numFmtId="0" fontId="46" fillId="60" borderId="34" xfId="340" applyFont="1" applyFill="1" applyBorder="1" applyAlignment="1" applyProtection="1">
      <alignment horizontal="center" vertical="center"/>
      <protection locked="0"/>
    </xf>
    <xf numFmtId="0" fontId="49" fillId="60" borderId="33" xfId="340" applyFont="1" applyFill="1" applyBorder="1" applyAlignment="1" applyProtection="1">
      <alignment horizontal="center" vertical="center"/>
    </xf>
    <xf numFmtId="0" fontId="49" fillId="60" borderId="0" xfId="340" applyFont="1" applyFill="1" applyBorder="1" applyAlignment="1" applyProtection="1">
      <alignment horizontal="center" vertical="center"/>
    </xf>
    <xf numFmtId="165" fontId="49" fillId="60" borderId="33" xfId="574" applyFont="1" applyFill="1" applyBorder="1" applyAlignment="1" applyProtection="1">
      <alignment horizontal="center" vertical="center"/>
    </xf>
    <xf numFmtId="165" fontId="49" fillId="60" borderId="0" xfId="574" applyFont="1" applyFill="1" applyBorder="1" applyAlignment="1" applyProtection="1">
      <alignment horizontal="center" vertical="center"/>
    </xf>
    <xf numFmtId="0" fontId="49" fillId="60" borderId="36" xfId="340" applyFont="1" applyFill="1" applyBorder="1" applyAlignment="1" applyProtection="1">
      <alignment horizontal="left" vertical="center"/>
      <protection locked="0"/>
    </xf>
    <xf numFmtId="0" fontId="49" fillId="60" borderId="37" xfId="340" applyFont="1" applyFill="1" applyBorder="1" applyAlignment="1" applyProtection="1">
      <alignment horizontal="left" vertical="center"/>
      <protection locked="0"/>
    </xf>
    <xf numFmtId="0" fontId="49" fillId="60" borderId="38" xfId="340" applyFont="1" applyFill="1" applyBorder="1" applyAlignment="1" applyProtection="1">
      <alignment horizontal="left" vertical="center"/>
      <protection locked="0"/>
    </xf>
  </cellXfs>
  <cellStyles count="689">
    <cellStyle name="12" xfId="2"/>
    <cellStyle name="20% - Accent1" xfId="3"/>
    <cellStyle name="20% - Accent1 2" xfId="4"/>
    <cellStyle name="20% - Accent2" xfId="5"/>
    <cellStyle name="20% - Accent2 2" xfId="6"/>
    <cellStyle name="20% - Accent3" xfId="7"/>
    <cellStyle name="20% - Accent3 2" xfId="8"/>
    <cellStyle name="20% - Accent4" xfId="9"/>
    <cellStyle name="20% - Accent4 2" xfId="10"/>
    <cellStyle name="20% - Accent5" xfId="11"/>
    <cellStyle name="20% - Accent5 2" xfId="12"/>
    <cellStyle name="20% - Accent6" xfId="13"/>
    <cellStyle name="20% - Accent6 2" xfId="14"/>
    <cellStyle name="20% - Cor1" xfId="15"/>
    <cellStyle name="20% - Cor2" xfId="16"/>
    <cellStyle name="20% - Cor3" xfId="17"/>
    <cellStyle name="20% - Cor4" xfId="18"/>
    <cellStyle name="20% - Cor5" xfId="19"/>
    <cellStyle name="20% - Cor6" xfId="20"/>
    <cellStyle name="20% - Ênfase1 2" xfId="21"/>
    <cellStyle name="20% - Ênfase1 3" xfId="22"/>
    <cellStyle name="20% - Ênfase1 4" xfId="23"/>
    <cellStyle name="20% - Ênfase2 2" xfId="24"/>
    <cellStyle name="20% - Ênfase2 3" xfId="25"/>
    <cellStyle name="20% - Ênfase2 4" xfId="26"/>
    <cellStyle name="20% - Ênfase3 2" xfId="27"/>
    <cellStyle name="20% - Ênfase3 3" xfId="28"/>
    <cellStyle name="20% - Ênfase3 4" xfId="29"/>
    <cellStyle name="20% - Ênfase4 2" xfId="30"/>
    <cellStyle name="20% - Ênfase4 3" xfId="31"/>
    <cellStyle name="20% - Ênfase4 4" xfId="32"/>
    <cellStyle name="20% - Ênfase5 2" xfId="33"/>
    <cellStyle name="20% - Ênfase5 3" xfId="34"/>
    <cellStyle name="20% - Ênfase5 4" xfId="35"/>
    <cellStyle name="20% - Ênfase6 2" xfId="36"/>
    <cellStyle name="20% - Ênfase6 3" xfId="37"/>
    <cellStyle name="20% - Ênfase6 4" xfId="38"/>
    <cellStyle name="40% - Accent1" xfId="39"/>
    <cellStyle name="40% - Accent1 2" xfId="40"/>
    <cellStyle name="40% - Accent2" xfId="41"/>
    <cellStyle name="40% - Accent2 2" xfId="42"/>
    <cellStyle name="40% - Accent3" xfId="43"/>
    <cellStyle name="40% - Accent3 2" xfId="44"/>
    <cellStyle name="40% - Accent4" xfId="45"/>
    <cellStyle name="40% - Accent4 2" xfId="46"/>
    <cellStyle name="40% - Accent5" xfId="47"/>
    <cellStyle name="40% - Accent5 2" xfId="48"/>
    <cellStyle name="40% - Accent6" xfId="49"/>
    <cellStyle name="40% - Accent6 2" xfId="50"/>
    <cellStyle name="40% - Cor1" xfId="51"/>
    <cellStyle name="40% - Cor2" xfId="52"/>
    <cellStyle name="40% - Cor3" xfId="53"/>
    <cellStyle name="40% - Cor4" xfId="54"/>
    <cellStyle name="40% - Cor5" xfId="55"/>
    <cellStyle name="40% - Cor6" xfId="56"/>
    <cellStyle name="40% - Ênfase1 2" xfId="57"/>
    <cellStyle name="40% - Ênfase1 3" xfId="58"/>
    <cellStyle name="40% - Ênfase1 4" xfId="59"/>
    <cellStyle name="40% - Ênfase2 2" xfId="60"/>
    <cellStyle name="40% - Ênfase2 3" xfId="61"/>
    <cellStyle name="40% - Ênfase2 4" xfId="62"/>
    <cellStyle name="40% - Ênfase3 2" xfId="63"/>
    <cellStyle name="40% - Ênfase3 3" xfId="64"/>
    <cellStyle name="40% - Ênfase3 4" xfId="65"/>
    <cellStyle name="40% - Ênfase4 2" xfId="66"/>
    <cellStyle name="40% - Ênfase4 3" xfId="67"/>
    <cellStyle name="40% - Ênfase4 4" xfId="68"/>
    <cellStyle name="40% - Ênfase5 2" xfId="69"/>
    <cellStyle name="40% - Ênfase5 3" xfId="70"/>
    <cellStyle name="40% - Ênfase5 4" xfId="71"/>
    <cellStyle name="40% - Ênfase6 2" xfId="72"/>
    <cellStyle name="40% - Ênfase6 3" xfId="73"/>
    <cellStyle name="40% - Ênfase6 4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Cor1" xfId="81"/>
    <cellStyle name="60% - Cor2" xfId="82"/>
    <cellStyle name="60% - Cor3" xfId="83"/>
    <cellStyle name="60% - Cor4" xfId="84"/>
    <cellStyle name="60% - Cor5" xfId="85"/>
    <cellStyle name="60% - Cor6" xfId="86"/>
    <cellStyle name="60% - Ênfase1 2" xfId="87"/>
    <cellStyle name="60% - Ênfase1 3" xfId="88"/>
    <cellStyle name="60% - Ênfase1 4" xfId="89"/>
    <cellStyle name="60% - Ênfase2 2" xfId="90"/>
    <cellStyle name="60% - Ênfase2 3" xfId="91"/>
    <cellStyle name="60% - Ênfase2 4" xfId="92"/>
    <cellStyle name="60% - Ênfase3 2" xfId="93"/>
    <cellStyle name="60% - Ênfase3 3" xfId="94"/>
    <cellStyle name="60% - Ênfase3 4" xfId="95"/>
    <cellStyle name="60% - Ênfase4 2" xfId="96"/>
    <cellStyle name="60% - Ênfase4 3" xfId="97"/>
    <cellStyle name="60% - Ênfase4 4" xfId="98"/>
    <cellStyle name="60% - Ênfase5 2" xfId="99"/>
    <cellStyle name="60% - Ênfase5 3" xfId="100"/>
    <cellStyle name="60% - Ênfase5 4" xfId="101"/>
    <cellStyle name="60% - Ênfase6 2" xfId="102"/>
    <cellStyle name="60% - Ênfase6 3" xfId="103"/>
    <cellStyle name="60% - Ênfase6 4" xfId="104"/>
    <cellStyle name="Accent1" xfId="105"/>
    <cellStyle name="Accent2" xfId="106"/>
    <cellStyle name="Accent3" xfId="107"/>
    <cellStyle name="Accent4" xfId="108"/>
    <cellStyle name="Accent5" xfId="109"/>
    <cellStyle name="Accent6" xfId="110"/>
    <cellStyle name="Bad" xfId="111"/>
    <cellStyle name="Bom 2" xfId="112"/>
    <cellStyle name="Bom 3" xfId="113"/>
    <cellStyle name="Bom 4" xfId="114"/>
    <cellStyle name="Cabeçalho 1" xfId="115"/>
    <cellStyle name="Cabeçalho 2" xfId="116"/>
    <cellStyle name="Cabeçalho 3" xfId="117"/>
    <cellStyle name="Cabeçalho 4" xfId="118"/>
    <cellStyle name="Calculation" xfId="119"/>
    <cellStyle name="Cálculo 2" xfId="120"/>
    <cellStyle name="Cálculo 2 2" xfId="121"/>
    <cellStyle name="Cálculo 3" xfId="122"/>
    <cellStyle name="Cálculo 4" xfId="123"/>
    <cellStyle name="Cálculo 5" xfId="124"/>
    <cellStyle name="Célula de Verificação 2" xfId="125"/>
    <cellStyle name="Célula de Verificação 3" xfId="126"/>
    <cellStyle name="Célula de Verificação 4" xfId="127"/>
    <cellStyle name="Célula Ligada" xfId="128"/>
    <cellStyle name="Célula Vinculada 2" xfId="129"/>
    <cellStyle name="Célula Vinculada 3" xfId="130"/>
    <cellStyle name="Célula Vinculada 4" xfId="131"/>
    <cellStyle name="Check Cell" xfId="132"/>
    <cellStyle name="Código" xfId="133"/>
    <cellStyle name="Cor1" xfId="134"/>
    <cellStyle name="Cor2" xfId="135"/>
    <cellStyle name="Cor3" xfId="136"/>
    <cellStyle name="Cor4" xfId="137"/>
    <cellStyle name="Cor5" xfId="138"/>
    <cellStyle name="Cor6" xfId="139"/>
    <cellStyle name="Correcto" xfId="140"/>
    <cellStyle name="Descrição" xfId="141"/>
    <cellStyle name="Ênfase1 2" xfId="142"/>
    <cellStyle name="Ênfase1 3" xfId="143"/>
    <cellStyle name="Ênfase1 4" xfId="144"/>
    <cellStyle name="Ênfase2 2" xfId="145"/>
    <cellStyle name="Ênfase2 3" xfId="146"/>
    <cellStyle name="Ênfase2 4" xfId="147"/>
    <cellStyle name="Ênfase3 2" xfId="148"/>
    <cellStyle name="Ênfase3 3" xfId="149"/>
    <cellStyle name="Ênfase3 4" xfId="150"/>
    <cellStyle name="Ênfase4 2" xfId="151"/>
    <cellStyle name="Ênfase4 3" xfId="152"/>
    <cellStyle name="Ênfase4 4" xfId="153"/>
    <cellStyle name="Ênfase5 2" xfId="154"/>
    <cellStyle name="Ênfase5 3" xfId="155"/>
    <cellStyle name="Ênfase5 4" xfId="156"/>
    <cellStyle name="Ênfase6 2" xfId="157"/>
    <cellStyle name="Ênfase6 3" xfId="158"/>
    <cellStyle name="Ênfase6 4" xfId="159"/>
    <cellStyle name="Entrada 2" xfId="160"/>
    <cellStyle name="Entrada 2 2" xfId="161"/>
    <cellStyle name="Entrada 3" xfId="162"/>
    <cellStyle name="Entrada 4" xfId="163"/>
    <cellStyle name="Entrada 5" xfId="164"/>
    <cellStyle name="Euro" xfId="165"/>
    <cellStyle name="Euro 2" xfId="166"/>
    <cellStyle name="Excel Built-in Excel Built-in Excel Built-in Excel Built-in Excel Built-in Excel Built-in Excel Built-in Separador de milhares 4" xfId="167"/>
    <cellStyle name="Excel Built-in Normal" xfId="168"/>
    <cellStyle name="Excel Built-in Normal 2" xfId="169"/>
    <cellStyle name="Excel Built-in Normal 2 2" xfId="170"/>
    <cellStyle name="Excel Built-in Normal 3" xfId="171"/>
    <cellStyle name="Explanatory Text" xfId="172"/>
    <cellStyle name="Fases de obra" xfId="173"/>
    <cellStyle name="Followed Hyperlink" xfId="174"/>
    <cellStyle name="Good" xfId="175"/>
    <cellStyle name="Heading 1" xfId="176"/>
    <cellStyle name="Heading 2" xfId="177"/>
    <cellStyle name="Heading 3" xfId="178"/>
    <cellStyle name="Heading 4" xfId="179"/>
    <cellStyle name="Incorrecto" xfId="180"/>
    <cellStyle name="Incorreto 2" xfId="181"/>
    <cellStyle name="Incorreto 3" xfId="182"/>
    <cellStyle name="Incorreto 4" xfId="183"/>
    <cellStyle name="Input" xfId="184"/>
    <cellStyle name="LINHA DE MEMÓRIA" xfId="185"/>
    <cellStyle name="Linked Cell" xfId="186"/>
    <cellStyle name="Moeda 10" xfId="187"/>
    <cellStyle name="Moeda 11" xfId="188"/>
    <cellStyle name="Moeda 2" xfId="189"/>
    <cellStyle name="Moeda 2 2" xfId="190"/>
    <cellStyle name="Moeda 2 2 2" xfId="191"/>
    <cellStyle name="Moeda 2 3" xfId="192"/>
    <cellStyle name="Moeda 2 4" xfId="193"/>
    <cellStyle name="Moeda 3" xfId="194"/>
    <cellStyle name="Moeda 3 2" xfId="195"/>
    <cellStyle name="Moeda 3 2 2" xfId="196"/>
    <cellStyle name="Moeda 3 3" xfId="197"/>
    <cellStyle name="Moeda 4" xfId="198"/>
    <cellStyle name="Moeda 4 2" xfId="199"/>
    <cellStyle name="Moeda 5" xfId="200"/>
    <cellStyle name="Moeda 6" xfId="201"/>
    <cellStyle name="Moeda 6 2" xfId="202"/>
    <cellStyle name="Moeda 7" xfId="203"/>
    <cellStyle name="Moeda 8" xfId="204"/>
    <cellStyle name="Moeda 9" xfId="205"/>
    <cellStyle name="Neutra 2" xfId="206"/>
    <cellStyle name="Neutra 3" xfId="207"/>
    <cellStyle name="Neutra 4" xfId="208"/>
    <cellStyle name="Neutral" xfId="209"/>
    <cellStyle name="Neutro" xfId="210"/>
    <cellStyle name="Normal" xfId="0" builtinId="0"/>
    <cellStyle name="Normal 10" xfId="211"/>
    <cellStyle name="Normal 10 2" xfId="212"/>
    <cellStyle name="Normal 10 2 2" xfId="213"/>
    <cellStyle name="Normal 10 2 2 2" xfId="214"/>
    <cellStyle name="Normal 10 2 3" xfId="215"/>
    <cellStyle name="Normal 10 3" xfId="216"/>
    <cellStyle name="Normal 10 3 2" xfId="217"/>
    <cellStyle name="Normal 10 3 2 2" xfId="218"/>
    <cellStyle name="Normal 10 3 3" xfId="219"/>
    <cellStyle name="Normal 10 4" xfId="220"/>
    <cellStyle name="Normal 10 4 2" xfId="221"/>
    <cellStyle name="Normal 10 4 2 2" xfId="222"/>
    <cellStyle name="Normal 10 4 3" xfId="223"/>
    <cellStyle name="Normal 10 5" xfId="224"/>
    <cellStyle name="Normal 10 5 2" xfId="225"/>
    <cellStyle name="Normal 10 6" xfId="226"/>
    <cellStyle name="Normal 10 7" xfId="227"/>
    <cellStyle name="Normal 11" xfId="228"/>
    <cellStyle name="Normal 11 2" xfId="229"/>
    <cellStyle name="Normal 11 2 2" xfId="230"/>
    <cellStyle name="Normal 11 2 2 2" xfId="231"/>
    <cellStyle name="Normal 11 2 3" xfId="232"/>
    <cellStyle name="Normal 11 3" xfId="233"/>
    <cellStyle name="Normal 11 3 2" xfId="234"/>
    <cellStyle name="Normal 11 3 2 2" xfId="235"/>
    <cellStyle name="Normal 11 3 3" xfId="236"/>
    <cellStyle name="Normal 11 4" xfId="237"/>
    <cellStyle name="Normal 11 4 2" xfId="238"/>
    <cellStyle name="Normal 11 4 2 2" xfId="239"/>
    <cellStyle name="Normal 11 4 3" xfId="240"/>
    <cellStyle name="Normal 11 5" xfId="241"/>
    <cellStyle name="Normal 11 5 2" xfId="242"/>
    <cellStyle name="Normal 11 6" xfId="243"/>
    <cellStyle name="Normal 12" xfId="244"/>
    <cellStyle name="Normal 12 2" xfId="245"/>
    <cellStyle name="Normal 12 2 2" xfId="246"/>
    <cellStyle name="Normal 12 2 2 2" xfId="247"/>
    <cellStyle name="Normal 12 2 3" xfId="248"/>
    <cellStyle name="Normal 12 3" xfId="249"/>
    <cellStyle name="Normal 12 3 2" xfId="250"/>
    <cellStyle name="Normal 12 3 2 2" xfId="251"/>
    <cellStyle name="Normal 12 3 3" xfId="252"/>
    <cellStyle name="Normal 12 4" xfId="253"/>
    <cellStyle name="Normal 12 4 2" xfId="254"/>
    <cellStyle name="Normal 12 4 2 2" xfId="255"/>
    <cellStyle name="Normal 12 4 3" xfId="256"/>
    <cellStyle name="Normal 12 5" xfId="257"/>
    <cellStyle name="Normal 12 5 2" xfId="258"/>
    <cellStyle name="Normal 12 6" xfId="259"/>
    <cellStyle name="Normal 12 6 2" xfId="260"/>
    <cellStyle name="Normal 12 6 3" xfId="261"/>
    <cellStyle name="Normal 12 6 3 2" xfId="262"/>
    <cellStyle name="Normal 12 6 4" xfId="263"/>
    <cellStyle name="Normal 12 6 4 2" xfId="264"/>
    <cellStyle name="Normal 13" xfId="265"/>
    <cellStyle name="Normal 13 2" xfId="266"/>
    <cellStyle name="Normal 13 2 2" xfId="267"/>
    <cellStyle name="Normal 13 2 2 2" xfId="268"/>
    <cellStyle name="Normal 13 2 3" xfId="269"/>
    <cellStyle name="Normal 13 3" xfId="270"/>
    <cellStyle name="Normal 13 3 2" xfId="271"/>
    <cellStyle name="Normal 13 3 2 2" xfId="272"/>
    <cellStyle name="Normal 13 3 3" xfId="273"/>
    <cellStyle name="Normal 13 4" xfId="274"/>
    <cellStyle name="Normal 13 4 2" xfId="275"/>
    <cellStyle name="Normal 13 4 2 2" xfId="276"/>
    <cellStyle name="Normal 13 4 3" xfId="277"/>
    <cellStyle name="Normal 13 5" xfId="278"/>
    <cellStyle name="Normal 13 5 2" xfId="279"/>
    <cellStyle name="Normal 13 6" xfId="280"/>
    <cellStyle name="Normal 14" xfId="281"/>
    <cellStyle name="Normal 14 2" xfId="282"/>
    <cellStyle name="Normal 14 2 2" xfId="283"/>
    <cellStyle name="Normal 14 3" xfId="284"/>
    <cellStyle name="Normal 14 3 2" xfId="285"/>
    <cellStyle name="Normal 14 4" xfId="286"/>
    <cellStyle name="Normal 14 4 2" xfId="287"/>
    <cellStyle name="Normal 14 5" xfId="288"/>
    <cellStyle name="Normal 14 5 2" xfId="289"/>
    <cellStyle name="Normal 14 6" xfId="290"/>
    <cellStyle name="Normal 14 7" xfId="291"/>
    <cellStyle name="Normal 14 8" xfId="292"/>
    <cellStyle name="Normal 15" xfId="293"/>
    <cellStyle name="Normal 15 2" xfId="294"/>
    <cellStyle name="Normal 15 2 2" xfId="295"/>
    <cellStyle name="Normal 15 3" xfId="296"/>
    <cellStyle name="Normal 15 3 2" xfId="297"/>
    <cellStyle name="Normal 15 4" xfId="298"/>
    <cellStyle name="Normal 15 4 2" xfId="299"/>
    <cellStyle name="Normal 15 5" xfId="300"/>
    <cellStyle name="Normal 15 5 2" xfId="301"/>
    <cellStyle name="Normal 15 6" xfId="302"/>
    <cellStyle name="Normal 15 6 2" xfId="303"/>
    <cellStyle name="Normal 15 7" xfId="304"/>
    <cellStyle name="Normal 16" xfId="305"/>
    <cellStyle name="Normal 16 2" xfId="306"/>
    <cellStyle name="Normal 16 2 2" xfId="307"/>
    <cellStyle name="Normal 16 3" xfId="308"/>
    <cellStyle name="Normal 16 3 2" xfId="309"/>
    <cellStyle name="Normal 16 4" xfId="310"/>
    <cellStyle name="Normal 16 4 2" xfId="311"/>
    <cellStyle name="Normal 16 5" xfId="312"/>
    <cellStyle name="Normal 16 5 2" xfId="313"/>
    <cellStyle name="Normal 16 6" xfId="314"/>
    <cellStyle name="Normal 17" xfId="315"/>
    <cellStyle name="Normal 17 2" xfId="316"/>
    <cellStyle name="Normal 17 2 2" xfId="317"/>
    <cellStyle name="Normal 17 3" xfId="318"/>
    <cellStyle name="Normal 17 3 2" xfId="319"/>
    <cellStyle name="Normal 17 4" xfId="320"/>
    <cellStyle name="Normal 17 4 2" xfId="321"/>
    <cellStyle name="Normal 17 5" xfId="322"/>
    <cellStyle name="Normal 17 5 2" xfId="323"/>
    <cellStyle name="Normal 17 6" xfId="324"/>
    <cellStyle name="Normal 18" xfId="325"/>
    <cellStyle name="Normal 18 2" xfId="326"/>
    <cellStyle name="Normal 18 2 2" xfId="327"/>
    <cellStyle name="Normal 18 3" xfId="328"/>
    <cellStyle name="Normal 18 3 2" xfId="329"/>
    <cellStyle name="Normal 18 4" xfId="330"/>
    <cellStyle name="Normal 18 4 2" xfId="331"/>
    <cellStyle name="Normal 18 5" xfId="332"/>
    <cellStyle name="Normal 19" xfId="333"/>
    <cellStyle name="Normal 19 2" xfId="334"/>
    <cellStyle name="Normal 19 2 2" xfId="335"/>
    <cellStyle name="Normal 19 3" xfId="336"/>
    <cellStyle name="Normal 19 3 2" xfId="337"/>
    <cellStyle name="Normal 19 4" xfId="338"/>
    <cellStyle name="Normal 19 4 2" xfId="339"/>
    <cellStyle name="Normal 2" xfId="340"/>
    <cellStyle name="Normal 2 10" xfId="341"/>
    <cellStyle name="Normal 2 10 2" xfId="342"/>
    <cellStyle name="Normal 2 11" xfId="343"/>
    <cellStyle name="Normal 2 11 2" xfId="344"/>
    <cellStyle name="Normal 2 12" xfId="345"/>
    <cellStyle name="Normal 2 12 2" xfId="346"/>
    <cellStyle name="Normal 2 13" xfId="347"/>
    <cellStyle name="Normal 2 13 2" xfId="348"/>
    <cellStyle name="Normal 2 13 2 2" xfId="349"/>
    <cellStyle name="Normal 2 13 3" xfId="350"/>
    <cellStyle name="Normal 2 14" xfId="351"/>
    <cellStyle name="Normal 2 14 2" xfId="352"/>
    <cellStyle name="Normal 2 14 2 2" xfId="353"/>
    <cellStyle name="Normal 2 14 3" xfId="354"/>
    <cellStyle name="Normal 2 15" xfId="355"/>
    <cellStyle name="Normal 2 15 2" xfId="356"/>
    <cellStyle name="Normal 2 15 2 2" xfId="357"/>
    <cellStyle name="Normal 2 15 3" xfId="358"/>
    <cellStyle name="Normal 2 16" xfId="359"/>
    <cellStyle name="Normal 2 16 2" xfId="360"/>
    <cellStyle name="Normal 2 16 2 2" xfId="361"/>
    <cellStyle name="Normal 2 16 3" xfId="362"/>
    <cellStyle name="Normal 2 17" xfId="363"/>
    <cellStyle name="Normal 2 17 2" xfId="364"/>
    <cellStyle name="Normal 2 17 2 2" xfId="365"/>
    <cellStyle name="Normal 2 17 3" xfId="366"/>
    <cellStyle name="Normal 2 18" xfId="367"/>
    <cellStyle name="Normal 2 18 2" xfId="368"/>
    <cellStyle name="Normal 2 18 2 2" xfId="369"/>
    <cellStyle name="Normal 2 18 3" xfId="370"/>
    <cellStyle name="Normal 2 19" xfId="371"/>
    <cellStyle name="Normal 2 19 2" xfId="372"/>
    <cellStyle name="Normal 2 2" xfId="373"/>
    <cellStyle name="Normal 2 2 2" xfId="374"/>
    <cellStyle name="Normal 2 2 2 2" xfId="375"/>
    <cellStyle name="Normal 2 2 3" xfId="376"/>
    <cellStyle name="Normal 2 2 3 2" xfId="377"/>
    <cellStyle name="Normal 2 20" xfId="378"/>
    <cellStyle name="Normal 2 20 2" xfId="379"/>
    <cellStyle name="Normal 2 21" xfId="380"/>
    <cellStyle name="Normal 2 21 2" xfId="381"/>
    <cellStyle name="Normal 2 22" xfId="382"/>
    <cellStyle name="Normal 2 22 2" xfId="383"/>
    <cellStyle name="Normal 2 23" xfId="384"/>
    <cellStyle name="Normal 2 24" xfId="385"/>
    <cellStyle name="Normal 2 3" xfId="386"/>
    <cellStyle name="Normal 2 3 2" xfId="387"/>
    <cellStyle name="Normal 2 4" xfId="388"/>
    <cellStyle name="Normal 2 4 2" xfId="389"/>
    <cellStyle name="Normal 2 4 2 2" xfId="390"/>
    <cellStyle name="Normal 2 4 3" xfId="391"/>
    <cellStyle name="Normal 2 4 3 2" xfId="392"/>
    <cellStyle name="Normal 2 4 4" xfId="393"/>
    <cellStyle name="Normal 2 5" xfId="394"/>
    <cellStyle name="Normal 2 5 2" xfId="395"/>
    <cellStyle name="Normal 2 6" xfId="396"/>
    <cellStyle name="Normal 2 6 2" xfId="397"/>
    <cellStyle name="Normal 2 7" xfId="398"/>
    <cellStyle name="Normal 2 7 2" xfId="399"/>
    <cellStyle name="Normal 2 8" xfId="400"/>
    <cellStyle name="Normal 2 8 2" xfId="401"/>
    <cellStyle name="Normal 2 9" xfId="402"/>
    <cellStyle name="Normal 2 9 2" xfId="403"/>
    <cellStyle name="Normal 2_2ª Medição" xfId="404"/>
    <cellStyle name="Normal 20" xfId="405"/>
    <cellStyle name="Normal 20 2" xfId="406"/>
    <cellStyle name="Normal 20 2 2" xfId="407"/>
    <cellStyle name="Normal 20 2 3" xfId="408"/>
    <cellStyle name="Normal 20 3" xfId="409"/>
    <cellStyle name="Normal 20 3 2" xfId="410"/>
    <cellStyle name="Normal 20 3 2 2" xfId="411"/>
    <cellStyle name="Normal 20 3 3" xfId="412"/>
    <cellStyle name="Normal 21" xfId="413"/>
    <cellStyle name="Normal 22" xfId="414"/>
    <cellStyle name="Normal 22 2" xfId="415"/>
    <cellStyle name="Normal 23" xfId="416"/>
    <cellStyle name="Normal 24" xfId="417"/>
    <cellStyle name="Normal 25" xfId="418"/>
    <cellStyle name="Normal 26" xfId="419"/>
    <cellStyle name="Normal 27" xfId="420"/>
    <cellStyle name="Normal 28" xfId="421"/>
    <cellStyle name="Normal 29" xfId="422"/>
    <cellStyle name="Normal 3" xfId="423"/>
    <cellStyle name="Normal 3 2" xfId="424"/>
    <cellStyle name="Normal 3 2 2" xfId="425"/>
    <cellStyle name="Normal 3 2 2 2" xfId="426"/>
    <cellStyle name="Normal 3 2 3" xfId="427"/>
    <cellStyle name="Normal 3 2 3 2" xfId="428"/>
    <cellStyle name="Normal 3 3" xfId="429"/>
    <cellStyle name="Normal 3 3 2" xfId="430"/>
    <cellStyle name="Normal 3 3 2 2" xfId="431"/>
    <cellStyle name="Normal 3 3 3" xfId="432"/>
    <cellStyle name="Normal 3 4" xfId="433"/>
    <cellStyle name="Normal 3 4 2" xfId="434"/>
    <cellStyle name="Normal 3 5" xfId="435"/>
    <cellStyle name="Normal 3 5 2" xfId="436"/>
    <cellStyle name="Normal 3 6" xfId="437"/>
    <cellStyle name="Normal 3 7" xfId="438"/>
    <cellStyle name="Normal 30" xfId="439"/>
    <cellStyle name="Normal 31" xfId="440"/>
    <cellStyle name="Normal 32" xfId="441"/>
    <cellStyle name="Normal 33" xfId="442"/>
    <cellStyle name="Normal 34" xfId="443"/>
    <cellStyle name="Normal 35" xfId="444"/>
    <cellStyle name="Normal 36" xfId="1"/>
    <cellStyle name="Normal 37" xfId="688"/>
    <cellStyle name="Normal 4" xfId="445"/>
    <cellStyle name="Normal 4 10" xfId="446"/>
    <cellStyle name="Normal 4 10 2" xfId="447"/>
    <cellStyle name="Normal 4 11" xfId="448"/>
    <cellStyle name="Normal 4 11 2" xfId="449"/>
    <cellStyle name="Normal 4 12" xfId="450"/>
    <cellStyle name="Normal 4 12 2" xfId="451"/>
    <cellStyle name="Normal 4 13" xfId="452"/>
    <cellStyle name="Normal 4 2" xfId="453"/>
    <cellStyle name="Normal 4 2 2" xfId="454"/>
    <cellStyle name="Normal 4 3" xfId="455"/>
    <cellStyle name="Normal 4 3 2" xfId="456"/>
    <cellStyle name="Normal 4 4" xfId="457"/>
    <cellStyle name="Normal 4 4 2" xfId="458"/>
    <cellStyle name="Normal 4 5" xfId="459"/>
    <cellStyle name="Normal 4 5 2" xfId="460"/>
    <cellStyle name="Normal 4 6" xfId="461"/>
    <cellStyle name="Normal 4 6 2" xfId="462"/>
    <cellStyle name="Normal 4 7" xfId="463"/>
    <cellStyle name="Normal 4 7 2" xfId="464"/>
    <cellStyle name="Normal 4 8" xfId="465"/>
    <cellStyle name="Normal 4 8 2" xfId="466"/>
    <cellStyle name="Normal 4 9" xfId="467"/>
    <cellStyle name="Normal 4 9 2" xfId="468"/>
    <cellStyle name="Normal 5" xfId="469"/>
    <cellStyle name="Normal 5 2" xfId="470"/>
    <cellStyle name="Normal 5 2 2" xfId="471"/>
    <cellStyle name="Normal 5 2 2 2" xfId="472"/>
    <cellStyle name="Normal 5 3" xfId="473"/>
    <cellStyle name="Normal 5 3 2" xfId="474"/>
    <cellStyle name="Normal 5 4" xfId="475"/>
    <cellStyle name="Normal 5 4 2" xfId="476"/>
    <cellStyle name="Normal 5 5" xfId="477"/>
    <cellStyle name="Normal 5 5 2" xfId="478"/>
    <cellStyle name="Normal 5 6" xfId="479"/>
    <cellStyle name="Normal 5 6 2" xfId="480"/>
    <cellStyle name="Normal 5 7" xfId="481"/>
    <cellStyle name="Normal 5 7 2" xfId="482"/>
    <cellStyle name="Normal 6" xfId="483"/>
    <cellStyle name="Normal 6 2" xfId="484"/>
    <cellStyle name="Normal 6 2 2" xfId="485"/>
    <cellStyle name="Normal 6 3" xfId="486"/>
    <cellStyle name="Normal 6 3 2" xfId="487"/>
    <cellStyle name="Normal 6 4" xfId="488"/>
    <cellStyle name="Normal 6 4 2" xfId="489"/>
    <cellStyle name="Normal 6 5" xfId="490"/>
    <cellStyle name="Normal 6 5 2" xfId="491"/>
    <cellStyle name="Normal 6 6" xfId="492"/>
    <cellStyle name="Normal 6 6 2" xfId="493"/>
    <cellStyle name="Normal 6 7" xfId="494"/>
    <cellStyle name="Normal 6 7 2" xfId="495"/>
    <cellStyle name="Normal 6 8" xfId="496"/>
    <cellStyle name="Normal 6 8 2" xfId="497"/>
    <cellStyle name="Normal 6 9" xfId="498"/>
    <cellStyle name="Normal 7" xfId="499"/>
    <cellStyle name="Normal 7 2" xfId="500"/>
    <cellStyle name="Normal 7 2 2" xfId="501"/>
    <cellStyle name="Normal 7 3" xfId="502"/>
    <cellStyle name="Normal 7 3 2" xfId="503"/>
    <cellStyle name="Normal 7 4" xfId="504"/>
    <cellStyle name="Normal 7 4 2" xfId="505"/>
    <cellStyle name="Normal 7 5" xfId="506"/>
    <cellStyle name="Normal 7 5 2" xfId="507"/>
    <cellStyle name="Normal 7 6" xfId="508"/>
    <cellStyle name="Normal 7 6 2" xfId="509"/>
    <cellStyle name="Normal 7 7" xfId="510"/>
    <cellStyle name="Normal 7 7 2" xfId="511"/>
    <cellStyle name="Normal 7 8" xfId="512"/>
    <cellStyle name="Normal 7 8 2" xfId="513"/>
    <cellStyle name="Normal 7 9" xfId="514"/>
    <cellStyle name="Normal 8" xfId="515"/>
    <cellStyle name="Normal 8 2" xfId="516"/>
    <cellStyle name="Normal 8 2 2" xfId="517"/>
    <cellStyle name="Normal 8 3" xfId="518"/>
    <cellStyle name="Normal 9" xfId="519"/>
    <cellStyle name="Normal 9 2" xfId="520"/>
    <cellStyle name="Normal 9 2 2" xfId="521"/>
    <cellStyle name="Normal 9 3" xfId="522"/>
    <cellStyle name="Nota 2" xfId="523"/>
    <cellStyle name="Nota 2 2" xfId="524"/>
    <cellStyle name="Nota 2 2 2" xfId="525"/>
    <cellStyle name="Nota 2 2 2 2" xfId="526"/>
    <cellStyle name="Nota 2 2 3" xfId="527"/>
    <cellStyle name="Nota 2 3" xfId="528"/>
    <cellStyle name="Nota 2 3 2" xfId="529"/>
    <cellStyle name="Nota 2 4" xfId="530"/>
    <cellStyle name="Nota 2 4 2" xfId="531"/>
    <cellStyle name="Nota 2 5" xfId="532"/>
    <cellStyle name="Nota 2 6" xfId="533"/>
    <cellStyle name="Nota 3" xfId="534"/>
    <cellStyle name="Nota 4" xfId="535"/>
    <cellStyle name="Nota 5" xfId="536"/>
    <cellStyle name="Note" xfId="537"/>
    <cellStyle name="Note 2" xfId="538"/>
    <cellStyle name="Numeração" xfId="539"/>
    <cellStyle name="Output" xfId="540"/>
    <cellStyle name="Percent 2" xfId="541"/>
    <cellStyle name="Porcentagem 10" xfId="542"/>
    <cellStyle name="Porcentagem 2" xfId="543"/>
    <cellStyle name="Porcentagem 2 2" xfId="544"/>
    <cellStyle name="Porcentagem 2 2 2" xfId="545"/>
    <cellStyle name="Porcentagem 2 3" xfId="546"/>
    <cellStyle name="Porcentagem 2 4" xfId="547"/>
    <cellStyle name="Porcentagem 3" xfId="548"/>
    <cellStyle name="Porcentagem 3 2" xfId="549"/>
    <cellStyle name="Porcentagem 3 2 2" xfId="550"/>
    <cellStyle name="Porcentagem 3 3" xfId="551"/>
    <cellStyle name="Porcentagem 3 3 2" xfId="552"/>
    <cellStyle name="Porcentagem 3 4" xfId="553"/>
    <cellStyle name="Porcentagem 4" xfId="554"/>
    <cellStyle name="Porcentagem 4 2" xfId="555"/>
    <cellStyle name="Porcentagem 4 2 2" xfId="556"/>
    <cellStyle name="Porcentagem 4 3" xfId="557"/>
    <cellStyle name="Porcentagem 5" xfId="558"/>
    <cellStyle name="Porcentagem 5 2" xfId="559"/>
    <cellStyle name="Porcentagem 5 2 2" xfId="560"/>
    <cellStyle name="Porcentagem 5 3" xfId="561"/>
    <cellStyle name="Porcentagem 6" xfId="562"/>
    <cellStyle name="Porcentagem 7" xfId="563"/>
    <cellStyle name="Porcentagem 7 2" xfId="564"/>
    <cellStyle name="Porcentagem 7 3" xfId="565"/>
    <cellStyle name="Porcentagem 8" xfId="566"/>
    <cellStyle name="Porcentagem 8 2" xfId="567"/>
    <cellStyle name="Porcentagem 9" xfId="568"/>
    <cellStyle name="Saída 2" xfId="569"/>
    <cellStyle name="Saída 2 2" xfId="570"/>
    <cellStyle name="Saída 3" xfId="571"/>
    <cellStyle name="Saída 4" xfId="572"/>
    <cellStyle name="Saída 5" xfId="573"/>
    <cellStyle name="Separador de milhares 2" xfId="574"/>
    <cellStyle name="Separador de milhares 2 2" xfId="575"/>
    <cellStyle name="Separador de milhares 2 2 2" xfId="576"/>
    <cellStyle name="Separador de milhares 2 2 3" xfId="577"/>
    <cellStyle name="Separador de milhares 2 2 4" xfId="578"/>
    <cellStyle name="Separador de milhares 2 2 4 2" xfId="579"/>
    <cellStyle name="Separador de milhares 2 3" xfId="580"/>
    <cellStyle name="Separador de milhares 2 3 2" xfId="581"/>
    <cellStyle name="Separador de milhares 2 4" xfId="582"/>
    <cellStyle name="Separador de milhares 3" xfId="583"/>
    <cellStyle name="Separador de milhares 3 2" xfId="584"/>
    <cellStyle name="Separador de milhares 3 2 2" xfId="585"/>
    <cellStyle name="Separador de milhares 3 3" xfId="586"/>
    <cellStyle name="Separador de milhares 3 4" xfId="587"/>
    <cellStyle name="Separador de milhares 3 4 2" xfId="588"/>
    <cellStyle name="Separador de milhares 4" xfId="589"/>
    <cellStyle name="Separador de milhares 4 2" xfId="590"/>
    <cellStyle name="Separador de milhares 4 2 2" xfId="591"/>
    <cellStyle name="Separador de milhares 4 3" xfId="592"/>
    <cellStyle name="Separador de milhares 5" xfId="593"/>
    <cellStyle name="Separador de milhares 5 2" xfId="594"/>
    <cellStyle name="Separador de milhares 6" xfId="595"/>
    <cellStyle name="Separador de milhares 6 2" xfId="596"/>
    <cellStyle name="Separador de milhares 6 2 2" xfId="597"/>
    <cellStyle name="Separador de milhares 6 3" xfId="598"/>
    <cellStyle name="Separador de milhares 7" xfId="599"/>
    <cellStyle name="Separador de milhares 7 2" xfId="600"/>
    <cellStyle name="Separador de milhares 7 2 2" xfId="601"/>
    <cellStyle name="Separador de milhares 7 3" xfId="602"/>
    <cellStyle name="Separador de milhares 8" xfId="603"/>
    <cellStyle name="Separador de milhares 9" xfId="604"/>
    <cellStyle name="SUBTOTAIS" xfId="605"/>
    <cellStyle name="TableStyleLight1" xfId="606"/>
    <cellStyle name="TableStyleLight1 2" xfId="607"/>
    <cellStyle name="Texto de Aviso 2" xfId="608"/>
    <cellStyle name="Texto de Aviso 3" xfId="609"/>
    <cellStyle name="Texto de Aviso 4" xfId="610"/>
    <cellStyle name="Texto de Aviso 5" xfId="611"/>
    <cellStyle name="Texto Explicativo 2" xfId="612"/>
    <cellStyle name="Texto Explicativo 3" xfId="613"/>
    <cellStyle name="Texto Explicativo 4" xfId="614"/>
    <cellStyle name="Texto Explicativo 5" xfId="615"/>
    <cellStyle name="Title" xfId="616"/>
    <cellStyle name="Título 1 1" xfId="617"/>
    <cellStyle name="Título 1 2" xfId="618"/>
    <cellStyle name="Título 1 3" xfId="619"/>
    <cellStyle name="Título 1 4" xfId="620"/>
    <cellStyle name="Título 2 2" xfId="621"/>
    <cellStyle name="Título 2 3" xfId="622"/>
    <cellStyle name="Título 2 4" xfId="623"/>
    <cellStyle name="Título 3 2" xfId="624"/>
    <cellStyle name="Título 3 3" xfId="625"/>
    <cellStyle name="Título 3 4" xfId="626"/>
    <cellStyle name="Título 4 2" xfId="627"/>
    <cellStyle name="Título 4 3" xfId="628"/>
    <cellStyle name="Título 4 4" xfId="629"/>
    <cellStyle name="Título 5" xfId="630"/>
    <cellStyle name="Título 5 2" xfId="631"/>
    <cellStyle name="Título 5 3" xfId="632"/>
    <cellStyle name="Título 5 4" xfId="633"/>
    <cellStyle name="Título 6" xfId="634"/>
    <cellStyle name="Título 7" xfId="635"/>
    <cellStyle name="titulos" xfId="636"/>
    <cellStyle name="Totais" xfId="637"/>
    <cellStyle name="Total 2" xfId="638"/>
    <cellStyle name="Total 2 2" xfId="639"/>
    <cellStyle name="Total 3" xfId="640"/>
    <cellStyle name="Total 4" xfId="641"/>
    <cellStyle name="Total 5" xfId="642"/>
    <cellStyle name="TOTAL GERAL" xfId="643"/>
    <cellStyle name="Total Item" xfId="644"/>
    <cellStyle name="Verificar Célula" xfId="645"/>
    <cellStyle name="Vírgula 10" xfId="646"/>
    <cellStyle name="Vírgula 11" xfId="647"/>
    <cellStyle name="Vírgula 2" xfId="648"/>
    <cellStyle name="Vírgula 2 2" xfId="649"/>
    <cellStyle name="Vírgula 2 2 2" xfId="650"/>
    <cellStyle name="Vírgula 2 2 2 2" xfId="651"/>
    <cellStyle name="Vírgula 2 2 3" xfId="652"/>
    <cellStyle name="Vírgula 2 2 4" xfId="653"/>
    <cellStyle name="Vírgula 2 3" xfId="654"/>
    <cellStyle name="Vírgula 2 3 2" xfId="655"/>
    <cellStyle name="Vírgula 2 4" xfId="656"/>
    <cellStyle name="Vírgula 2 4 2" xfId="657"/>
    <cellStyle name="Vírgula 2 4 2 2" xfId="658"/>
    <cellStyle name="Vírgula 2 4 3" xfId="659"/>
    <cellStyle name="Vírgula 2 5" xfId="660"/>
    <cellStyle name="Vírgula 2 5 2" xfId="661"/>
    <cellStyle name="Vírgula 2 5 2 2" xfId="662"/>
    <cellStyle name="Vírgula 2 5 3" xfId="663"/>
    <cellStyle name="Vírgula 2 6" xfId="664"/>
    <cellStyle name="Vírgula 2 6 2" xfId="665"/>
    <cellStyle name="Vírgula 2 7" xfId="666"/>
    <cellStyle name="Vírgula 2 8" xfId="667"/>
    <cellStyle name="Vírgula 2 9" xfId="668"/>
    <cellStyle name="Vírgula 3" xfId="669"/>
    <cellStyle name="Vírgula 3 2" xfId="670"/>
    <cellStyle name="Vírgula 3 2 2" xfId="671"/>
    <cellStyle name="Vírgula 3 2 2 2" xfId="672"/>
    <cellStyle name="Vírgula 3 2 3" xfId="673"/>
    <cellStyle name="Vírgula 3 3" xfId="674"/>
    <cellStyle name="Vírgula 3 3 2" xfId="675"/>
    <cellStyle name="Vírgula 3 4" xfId="676"/>
    <cellStyle name="Vírgula 4" xfId="677"/>
    <cellStyle name="Vírgula 4 2" xfId="678"/>
    <cellStyle name="Vírgula 4 3" xfId="679"/>
    <cellStyle name="Vírgula 5" xfId="680"/>
    <cellStyle name="Vírgula 6" xfId="681"/>
    <cellStyle name="Vírgula 7" xfId="682"/>
    <cellStyle name="Vírgula 7 2" xfId="683"/>
    <cellStyle name="Vírgula 8" xfId="684"/>
    <cellStyle name="Vírgula 9" xfId="685"/>
    <cellStyle name="Währung" xfId="686"/>
    <cellStyle name="Warning Text" xfId="687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hair">
          <color auto="1"/>
        </horizontal>
      </border>
    </dxf>
  </dxfs>
  <tableStyles count="2" defaultTableStyle="TableStyleMedium2" defaultPivotStyle="PivotStyleLight16">
    <tableStyle name="CPU" pivot="0" count="0"/>
    <tableStyle name="MEMORIA" pivot="0" count="2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53788</xdr:rowOff>
    </xdr:from>
    <xdr:to>
      <xdr:col>1</xdr:col>
      <xdr:colOff>778648</xdr:colOff>
      <xdr:row>6</xdr:row>
      <xdr:rowOff>121663</xdr:rowOff>
    </xdr:to>
    <xdr:pic>
      <xdr:nvPicPr>
        <xdr:cNvPr id="2" name="Imagem 8" descr="Contagem_bandeir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444313"/>
          <a:ext cx="778648" cy="93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7"/>
  <sheetViews>
    <sheetView tabSelected="1" zoomScale="85" zoomScaleNormal="85" workbookViewId="0">
      <selection activeCell="C401" sqref="C401"/>
    </sheetView>
  </sheetViews>
  <sheetFormatPr defaultRowHeight="15"/>
  <cols>
    <col min="1" max="1" width="8.140625" style="22" customWidth="1"/>
    <col min="2" max="2" width="80.7109375" style="8" customWidth="1"/>
    <col min="3" max="3" width="10.85546875" style="8" customWidth="1"/>
    <col min="4" max="4" width="12.140625" style="8" bestFit="1" customWidth="1"/>
    <col min="5" max="5" width="13.85546875" style="8" customWidth="1"/>
    <col min="6" max="6" width="21.140625" style="8" customWidth="1"/>
    <col min="7" max="7" width="18.42578125" style="8" customWidth="1"/>
    <col min="8" max="8" width="25" style="8" customWidth="1"/>
    <col min="9" max="9" width="9.85546875" style="8" customWidth="1"/>
    <col min="10" max="10" width="9.140625" style="63"/>
    <col min="11" max="11" width="16.42578125" style="64" bestFit="1" customWidth="1"/>
    <col min="12" max="12" width="24.85546875" style="63" customWidth="1"/>
    <col min="13" max="19" width="9.140625" style="63"/>
  </cols>
  <sheetData>
    <row r="1" spans="1:19" ht="15.75" thickBot="1"/>
    <row r="2" spans="1:19">
      <c r="A2" s="107" t="s">
        <v>0</v>
      </c>
      <c r="B2" s="108"/>
      <c r="C2" s="108"/>
      <c r="D2" s="108"/>
      <c r="E2" s="108"/>
      <c r="F2" s="108"/>
      <c r="G2" s="108"/>
      <c r="H2" s="108"/>
      <c r="I2" s="109"/>
    </row>
    <row r="3" spans="1:19">
      <c r="A3" s="110"/>
      <c r="B3" s="111"/>
      <c r="C3" s="111"/>
      <c r="D3" s="111"/>
      <c r="E3" s="111"/>
      <c r="F3" s="111"/>
      <c r="G3" s="111"/>
      <c r="H3" s="111"/>
      <c r="I3" s="112"/>
    </row>
    <row r="4" spans="1:19">
      <c r="A4" s="110"/>
      <c r="B4" s="111"/>
      <c r="C4" s="111"/>
      <c r="D4" s="111"/>
      <c r="E4" s="111"/>
      <c r="F4" s="111"/>
      <c r="G4" s="111"/>
      <c r="H4" s="111"/>
      <c r="I4" s="112"/>
    </row>
    <row r="5" spans="1:19">
      <c r="A5" s="110"/>
      <c r="B5" s="111"/>
      <c r="C5" s="111"/>
      <c r="D5" s="111"/>
      <c r="E5" s="111"/>
      <c r="F5" s="111"/>
      <c r="G5" s="111"/>
      <c r="H5" s="111"/>
      <c r="I5" s="112"/>
    </row>
    <row r="6" spans="1:19" ht="23.25">
      <c r="A6" s="113" t="s">
        <v>1</v>
      </c>
      <c r="B6" s="114"/>
      <c r="C6" s="114"/>
      <c r="D6" s="114"/>
      <c r="E6" s="114"/>
      <c r="F6" s="114"/>
      <c r="G6" s="114"/>
      <c r="H6" s="114"/>
      <c r="I6" s="115"/>
    </row>
    <row r="7" spans="1:19" ht="24.75" customHeight="1">
      <c r="A7" s="116" t="s">
        <v>364</v>
      </c>
      <c r="B7" s="117"/>
      <c r="C7" s="117"/>
      <c r="D7" s="117"/>
      <c r="E7" s="117"/>
      <c r="F7" s="117"/>
      <c r="G7" s="117"/>
      <c r="H7" s="117"/>
      <c r="I7" s="118"/>
    </row>
    <row r="8" spans="1:19" ht="24.75" customHeight="1">
      <c r="A8" s="119" t="s">
        <v>725</v>
      </c>
      <c r="B8" s="120"/>
      <c r="C8" s="120"/>
      <c r="D8" s="120"/>
      <c r="E8" s="120"/>
      <c r="F8" s="120"/>
      <c r="G8" s="120"/>
      <c r="H8" s="120"/>
      <c r="I8" s="121"/>
    </row>
    <row r="9" spans="1:19" ht="24.75" customHeight="1">
      <c r="A9" s="52" t="s">
        <v>726</v>
      </c>
      <c r="B9" s="51"/>
      <c r="C9" s="51"/>
      <c r="D9" s="51"/>
      <c r="E9" s="51"/>
      <c r="F9" s="51"/>
      <c r="G9" s="51"/>
      <c r="H9" s="51"/>
      <c r="I9" s="53"/>
    </row>
    <row r="10" spans="1:19" ht="24.75" customHeight="1" thickBot="1">
      <c r="A10" s="122" t="s">
        <v>727</v>
      </c>
      <c r="B10" s="123"/>
      <c r="C10" s="123"/>
      <c r="D10" s="123"/>
      <c r="E10" s="123"/>
      <c r="F10" s="127" t="s">
        <v>728</v>
      </c>
      <c r="G10" s="128"/>
      <c r="H10" s="128"/>
      <c r="I10" s="60">
        <v>1.25</v>
      </c>
    </row>
    <row r="11" spans="1:19" ht="32.25" thickBot="1">
      <c r="A11" s="48" t="s">
        <v>2</v>
      </c>
      <c r="B11" s="49" t="s">
        <v>3</v>
      </c>
      <c r="C11" s="49" t="s">
        <v>4</v>
      </c>
      <c r="D11" s="49" t="s">
        <v>5</v>
      </c>
      <c r="E11" s="49" t="s">
        <v>722</v>
      </c>
      <c r="F11" s="49" t="s">
        <v>721</v>
      </c>
      <c r="G11" s="49" t="s">
        <v>723</v>
      </c>
      <c r="H11" s="49" t="s">
        <v>724</v>
      </c>
      <c r="I11" s="50" t="s">
        <v>6</v>
      </c>
    </row>
    <row r="12" spans="1:19" ht="16.5" thickBot="1">
      <c r="A12" s="124" t="s">
        <v>729</v>
      </c>
      <c r="B12" s="125"/>
      <c r="C12" s="125"/>
      <c r="D12" s="125"/>
      <c r="E12" s="125"/>
      <c r="F12" s="125"/>
      <c r="G12" s="126"/>
      <c r="H12" s="92">
        <f>H387</f>
        <v>2736932.57</v>
      </c>
      <c r="I12" s="85"/>
    </row>
    <row r="13" spans="1:19" s="5" customFormat="1" ht="15.75">
      <c r="A13" s="80">
        <v>1</v>
      </c>
      <c r="B13" s="81" t="s">
        <v>8</v>
      </c>
      <c r="C13" s="82"/>
      <c r="D13" s="83"/>
      <c r="E13" s="83"/>
      <c r="F13" s="83">
        <f>SUM(F14:F31)</f>
        <v>42171.710000000006</v>
      </c>
      <c r="G13" s="83"/>
      <c r="H13" s="83">
        <f>SUM(H14:H31)</f>
        <v>52721.3</v>
      </c>
      <c r="I13" s="84">
        <f>H13/$H$387*100</f>
        <v>1.9262915198528259</v>
      </c>
      <c r="J13" s="65"/>
      <c r="K13" s="79"/>
      <c r="L13" s="66"/>
      <c r="M13" s="65"/>
      <c r="N13" s="65"/>
      <c r="O13" s="65"/>
      <c r="P13" s="65"/>
      <c r="Q13" s="65"/>
      <c r="R13" s="65"/>
      <c r="S13" s="65"/>
    </row>
    <row r="14" spans="1:19" ht="15.75">
      <c r="A14" s="23" t="s">
        <v>378</v>
      </c>
      <c r="B14" s="20" t="s">
        <v>734</v>
      </c>
      <c r="C14" s="19"/>
      <c r="D14" s="55"/>
      <c r="E14" s="18"/>
      <c r="F14" s="18"/>
      <c r="G14" s="18"/>
      <c r="H14" s="18"/>
      <c r="I14" s="26"/>
      <c r="L14" s="66"/>
    </row>
    <row r="15" spans="1:19" ht="15.75">
      <c r="A15" s="27" t="s">
        <v>379</v>
      </c>
      <c r="B15" s="28" t="s">
        <v>9</v>
      </c>
      <c r="C15" s="29" t="s">
        <v>304</v>
      </c>
      <c r="D15" s="56">
        <v>6</v>
      </c>
      <c r="E15" s="30">
        <v>204.26</v>
      </c>
      <c r="F15" s="30">
        <f t="shared" ref="F15:F20" si="0">ROUND(D15*E15,2)</f>
        <v>1225.56</v>
      </c>
      <c r="G15" s="30">
        <f t="shared" ref="G15:G20" si="1">ROUND(E15*$I$10,2)</f>
        <v>255.33</v>
      </c>
      <c r="H15" s="30">
        <f t="shared" ref="H15:H20" si="2">ROUND(D15*G15,2)</f>
        <v>1531.98</v>
      </c>
      <c r="I15" s="31"/>
      <c r="K15" s="62"/>
      <c r="L15" s="66"/>
    </row>
    <row r="16" spans="1:19" ht="15.75">
      <c r="A16" s="27" t="s">
        <v>380</v>
      </c>
      <c r="B16" s="28" t="s">
        <v>10</v>
      </c>
      <c r="C16" s="29" t="s">
        <v>305</v>
      </c>
      <c r="D16" s="56">
        <v>200</v>
      </c>
      <c r="E16" s="30">
        <v>5.03</v>
      </c>
      <c r="F16" s="30">
        <f t="shared" si="0"/>
        <v>1006</v>
      </c>
      <c r="G16" s="30">
        <f t="shared" si="1"/>
        <v>6.29</v>
      </c>
      <c r="H16" s="30">
        <f t="shared" si="2"/>
        <v>1258</v>
      </c>
      <c r="I16" s="31"/>
      <c r="K16" s="62"/>
      <c r="L16" s="66"/>
    </row>
    <row r="17" spans="1:19" ht="15.75">
      <c r="A17" s="27" t="s">
        <v>381</v>
      </c>
      <c r="B17" s="28" t="s">
        <v>11</v>
      </c>
      <c r="C17" s="29" t="s">
        <v>305</v>
      </c>
      <c r="D17" s="56">
        <v>300</v>
      </c>
      <c r="E17" s="30">
        <v>5.42</v>
      </c>
      <c r="F17" s="30">
        <f t="shared" si="0"/>
        <v>1626</v>
      </c>
      <c r="G17" s="30">
        <f t="shared" si="1"/>
        <v>6.78</v>
      </c>
      <c r="H17" s="30">
        <f t="shared" si="2"/>
        <v>2034</v>
      </c>
      <c r="I17" s="31"/>
      <c r="K17" s="62"/>
      <c r="L17" s="66"/>
    </row>
    <row r="18" spans="1:19" ht="15.75">
      <c r="A18" s="27" t="s">
        <v>382</v>
      </c>
      <c r="B18" s="28" t="s">
        <v>12</v>
      </c>
      <c r="C18" s="29" t="s">
        <v>305</v>
      </c>
      <c r="D18" s="56">
        <v>1200</v>
      </c>
      <c r="E18" s="30">
        <v>2.59</v>
      </c>
      <c r="F18" s="30">
        <f t="shared" si="0"/>
        <v>3108</v>
      </c>
      <c r="G18" s="30">
        <f t="shared" si="1"/>
        <v>3.24</v>
      </c>
      <c r="H18" s="30">
        <f t="shared" si="2"/>
        <v>3888</v>
      </c>
      <c r="I18" s="31"/>
      <c r="K18" s="62"/>
      <c r="L18" s="66"/>
    </row>
    <row r="19" spans="1:19" ht="15.75">
      <c r="A19" s="27" t="s">
        <v>383</v>
      </c>
      <c r="B19" s="28" t="s">
        <v>13</v>
      </c>
      <c r="C19" s="29" t="s">
        <v>305</v>
      </c>
      <c r="D19" s="56">
        <v>132</v>
      </c>
      <c r="E19" s="30">
        <v>6.6</v>
      </c>
      <c r="F19" s="30">
        <f t="shared" si="0"/>
        <v>871.2</v>
      </c>
      <c r="G19" s="30">
        <f t="shared" si="1"/>
        <v>8.25</v>
      </c>
      <c r="H19" s="30">
        <f t="shared" si="2"/>
        <v>1089</v>
      </c>
      <c r="I19" s="31"/>
      <c r="K19" s="62"/>
      <c r="L19" s="66"/>
    </row>
    <row r="20" spans="1:19" s="4" customFormat="1" ht="15.75">
      <c r="A20" s="27" t="s">
        <v>732</v>
      </c>
      <c r="B20" s="28" t="s">
        <v>733</v>
      </c>
      <c r="C20" s="29" t="s">
        <v>305</v>
      </c>
      <c r="D20" s="56">
        <v>66</v>
      </c>
      <c r="E20" s="30">
        <v>64.42</v>
      </c>
      <c r="F20" s="30">
        <f t="shared" si="0"/>
        <v>4251.72</v>
      </c>
      <c r="G20" s="30">
        <f t="shared" si="1"/>
        <v>80.53</v>
      </c>
      <c r="H20" s="30">
        <f t="shared" si="2"/>
        <v>5314.98</v>
      </c>
      <c r="I20" s="31"/>
      <c r="J20" s="8"/>
      <c r="K20" s="62"/>
      <c r="L20" s="62"/>
      <c r="M20" s="8"/>
      <c r="N20" s="8"/>
      <c r="O20" s="8"/>
      <c r="P20" s="8"/>
      <c r="Q20" s="8"/>
      <c r="R20" s="8"/>
      <c r="S20" s="8"/>
    </row>
    <row r="21" spans="1:19" ht="15.75">
      <c r="A21" s="23" t="s">
        <v>386</v>
      </c>
      <c r="B21" s="20" t="s">
        <v>14</v>
      </c>
      <c r="C21" s="19"/>
      <c r="D21" s="55"/>
      <c r="E21" s="18"/>
      <c r="F21" s="18"/>
      <c r="G21" s="18"/>
      <c r="H21" s="18"/>
      <c r="I21" s="13"/>
      <c r="K21" s="62"/>
      <c r="L21" s="66"/>
    </row>
    <row r="22" spans="1:19" ht="15.75">
      <c r="A22" s="27" t="s">
        <v>387</v>
      </c>
      <c r="B22" s="28" t="s">
        <v>15</v>
      </c>
      <c r="C22" s="29" t="s">
        <v>303</v>
      </c>
      <c r="D22" s="56">
        <v>18</v>
      </c>
      <c r="E22" s="30">
        <v>60.31</v>
      </c>
      <c r="F22" s="30">
        <f>ROUND(D22*E22,2)</f>
        <v>1085.58</v>
      </c>
      <c r="G22" s="30">
        <f>ROUND(E22*$I$10,2)</f>
        <v>75.39</v>
      </c>
      <c r="H22" s="30">
        <f>ROUND(D22*G22,2)</f>
        <v>1357.02</v>
      </c>
      <c r="I22" s="31"/>
      <c r="K22" s="62"/>
      <c r="L22" s="66"/>
    </row>
    <row r="23" spans="1:19" ht="15.75">
      <c r="A23" s="23" t="s">
        <v>388</v>
      </c>
      <c r="B23" s="20" t="s">
        <v>16</v>
      </c>
      <c r="C23" s="19"/>
      <c r="D23" s="55"/>
      <c r="E23" s="18"/>
      <c r="F23" s="18"/>
      <c r="G23" s="18"/>
      <c r="H23" s="18"/>
      <c r="I23" s="13"/>
      <c r="K23" s="62"/>
      <c r="L23" s="66"/>
    </row>
    <row r="24" spans="1:19" ht="15.75">
      <c r="A24" s="27" t="s">
        <v>389</v>
      </c>
      <c r="B24" s="28" t="s">
        <v>17</v>
      </c>
      <c r="C24" s="29" t="s">
        <v>305</v>
      </c>
      <c r="D24" s="56">
        <v>74.3</v>
      </c>
      <c r="E24" s="30">
        <v>16.440000000000001</v>
      </c>
      <c r="F24" s="30">
        <f>ROUND(D24*E24,2)</f>
        <v>1221.49</v>
      </c>
      <c r="G24" s="30">
        <f>ROUND(E24*$I$10,2)</f>
        <v>20.55</v>
      </c>
      <c r="H24" s="30">
        <f>ROUND(D24*G24,2)</f>
        <v>1526.87</v>
      </c>
      <c r="I24" s="31"/>
      <c r="K24" s="62"/>
      <c r="L24" s="66"/>
    </row>
    <row r="25" spans="1:19" ht="15.75">
      <c r="A25" s="23" t="s">
        <v>390</v>
      </c>
      <c r="B25" s="20" t="s">
        <v>18</v>
      </c>
      <c r="C25" s="19"/>
      <c r="D25" s="55"/>
      <c r="E25" s="18"/>
      <c r="F25" s="18"/>
      <c r="G25" s="18"/>
      <c r="H25" s="18"/>
      <c r="I25" s="13"/>
      <c r="K25" s="62"/>
      <c r="L25" s="66"/>
    </row>
    <row r="26" spans="1:19" ht="15.75">
      <c r="A26" s="27" t="s">
        <v>391</v>
      </c>
      <c r="B26" s="28" t="s">
        <v>19</v>
      </c>
      <c r="C26" s="29" t="s">
        <v>307</v>
      </c>
      <c r="D26" s="56">
        <v>2784</v>
      </c>
      <c r="E26" s="30">
        <v>7.08</v>
      </c>
      <c r="F26" s="30">
        <f>ROUND(D26*E26,2)</f>
        <v>19710.72</v>
      </c>
      <c r="G26" s="30">
        <f>ROUND(E26*$I$10,2)</f>
        <v>8.85</v>
      </c>
      <c r="H26" s="30">
        <f>ROUND(D26*G26,2)</f>
        <v>24638.400000000001</v>
      </c>
      <c r="I26" s="31"/>
      <c r="K26" s="62"/>
      <c r="L26" s="66"/>
    </row>
    <row r="27" spans="1:19" ht="15.75">
      <c r="A27" s="27" t="s">
        <v>392</v>
      </c>
      <c r="B27" s="28" t="s">
        <v>20</v>
      </c>
      <c r="C27" s="29" t="s">
        <v>304</v>
      </c>
      <c r="D27" s="56">
        <v>139.19999999999999</v>
      </c>
      <c r="E27" s="30">
        <v>3.27</v>
      </c>
      <c r="F27" s="30">
        <f>ROUND(D27*E27,2)</f>
        <v>455.18</v>
      </c>
      <c r="G27" s="30">
        <f>ROUND(E27*$I$10,2)</f>
        <v>4.09</v>
      </c>
      <c r="H27" s="30">
        <f>ROUND(D27*G27,2)</f>
        <v>569.33000000000004</v>
      </c>
      <c r="I27" s="31"/>
      <c r="K27" s="62"/>
      <c r="L27" s="66"/>
    </row>
    <row r="28" spans="1:19" ht="15.75">
      <c r="A28" s="27" t="s">
        <v>393</v>
      </c>
      <c r="B28" s="28" t="s">
        <v>374</v>
      </c>
      <c r="C28" s="29" t="s">
        <v>304</v>
      </c>
      <c r="D28" s="56">
        <v>1113.5999999999999</v>
      </c>
      <c r="E28" s="30">
        <v>3.36</v>
      </c>
      <c r="F28" s="30">
        <f>ROUND(D28*E28,2)</f>
        <v>3741.7</v>
      </c>
      <c r="G28" s="30">
        <f>ROUND(E28*$I$10,2)</f>
        <v>4.2</v>
      </c>
      <c r="H28" s="30">
        <f>ROUND(D28*G28,2)</f>
        <v>4677.12</v>
      </c>
      <c r="I28" s="31"/>
      <c r="K28" s="62"/>
      <c r="L28" s="66"/>
    </row>
    <row r="29" spans="1:19" ht="15.75">
      <c r="A29" s="23" t="s">
        <v>394</v>
      </c>
      <c r="B29" s="20" t="s">
        <v>21</v>
      </c>
      <c r="C29" s="19"/>
      <c r="D29" s="55"/>
      <c r="E29" s="18"/>
      <c r="F29" s="18"/>
      <c r="G29" s="18"/>
      <c r="H29" s="18"/>
      <c r="I29" s="13"/>
      <c r="K29" s="62"/>
      <c r="L29" s="66"/>
    </row>
    <row r="30" spans="1:19" ht="15.75">
      <c r="A30" s="27" t="s">
        <v>395</v>
      </c>
      <c r="B30" s="28" t="s">
        <v>22</v>
      </c>
      <c r="C30" s="29" t="s">
        <v>304</v>
      </c>
      <c r="D30" s="56">
        <v>105.9</v>
      </c>
      <c r="E30" s="30">
        <v>11.89</v>
      </c>
      <c r="F30" s="30">
        <f>ROUND(D30*E30,2)</f>
        <v>1259.1500000000001</v>
      </c>
      <c r="G30" s="30">
        <f>ROUND(E30*$I$10,2)</f>
        <v>14.86</v>
      </c>
      <c r="H30" s="30">
        <f>ROUND(D30*G30,2)</f>
        <v>1573.67</v>
      </c>
      <c r="I30" s="31"/>
      <c r="K30" s="62"/>
      <c r="L30" s="66"/>
    </row>
    <row r="31" spans="1:19" ht="15.75">
      <c r="A31" s="27" t="s">
        <v>396</v>
      </c>
      <c r="B31" s="28" t="s">
        <v>23</v>
      </c>
      <c r="C31" s="29" t="s">
        <v>304</v>
      </c>
      <c r="D31" s="56">
        <v>233.4</v>
      </c>
      <c r="E31" s="30">
        <v>11.18</v>
      </c>
      <c r="F31" s="30">
        <f>ROUND(D31*E31,2)</f>
        <v>2609.41</v>
      </c>
      <c r="G31" s="30">
        <f>ROUND(E31*$I$10,2)</f>
        <v>13.98</v>
      </c>
      <c r="H31" s="30">
        <f>ROUND(D31*G31,2)</f>
        <v>3262.93</v>
      </c>
      <c r="I31" s="31"/>
      <c r="K31" s="62"/>
      <c r="L31" s="66"/>
    </row>
    <row r="32" spans="1:19" s="5" customFormat="1" ht="15.75">
      <c r="A32" s="86">
        <v>2</v>
      </c>
      <c r="B32" s="87" t="s">
        <v>24</v>
      </c>
      <c r="C32" s="88"/>
      <c r="D32" s="89"/>
      <c r="E32" s="90"/>
      <c r="F32" s="90">
        <f>SUM(F33:F88)</f>
        <v>57330.299999999996</v>
      </c>
      <c r="G32" s="90"/>
      <c r="H32" s="90">
        <f>SUM(H33:H88)</f>
        <v>71675.399999999994</v>
      </c>
      <c r="I32" s="91">
        <f>H32/$H$387*100</f>
        <v>2.6188222824941576</v>
      </c>
      <c r="J32" s="65"/>
      <c r="K32" s="68"/>
      <c r="L32" s="66"/>
      <c r="M32" s="65"/>
      <c r="N32" s="65"/>
      <c r="O32" s="65"/>
      <c r="P32" s="65"/>
      <c r="Q32" s="65"/>
      <c r="R32" s="65"/>
      <c r="S32" s="65"/>
    </row>
    <row r="33" spans="1:19" s="2" customFormat="1" ht="15.75">
      <c r="A33" s="23" t="s">
        <v>384</v>
      </c>
      <c r="B33" s="20" t="s">
        <v>25</v>
      </c>
      <c r="C33" s="19"/>
      <c r="D33" s="55"/>
      <c r="E33" s="18"/>
      <c r="F33" s="18"/>
      <c r="G33" s="18"/>
      <c r="H33" s="18"/>
      <c r="I33" s="13"/>
      <c r="J33" s="11"/>
      <c r="K33" s="62"/>
      <c r="L33" s="66"/>
      <c r="M33" s="11"/>
      <c r="N33" s="11"/>
      <c r="O33" s="11"/>
      <c r="P33" s="11"/>
      <c r="Q33" s="11"/>
      <c r="R33" s="11"/>
      <c r="S33" s="11"/>
    </row>
    <row r="34" spans="1:19" s="2" customFormat="1" ht="15.75">
      <c r="A34" s="27" t="s">
        <v>397</v>
      </c>
      <c r="B34" s="28" t="s">
        <v>26</v>
      </c>
      <c r="C34" s="29" t="s">
        <v>304</v>
      </c>
      <c r="D34" s="57">
        <v>1323.0000000000002</v>
      </c>
      <c r="E34" s="30">
        <v>3.72</v>
      </c>
      <c r="F34" s="30">
        <f>ROUND(D34*E34,2)</f>
        <v>4921.5600000000004</v>
      </c>
      <c r="G34" s="30">
        <f>ROUND(E34*$I$10,2)</f>
        <v>4.6500000000000004</v>
      </c>
      <c r="H34" s="30">
        <f>ROUND(D34*G34,2)</f>
        <v>6151.95</v>
      </c>
      <c r="I34" s="31"/>
      <c r="J34" s="11"/>
      <c r="K34" s="62"/>
      <c r="L34" s="66"/>
      <c r="M34" s="11"/>
      <c r="N34" s="11"/>
      <c r="O34" s="11"/>
      <c r="P34" s="11"/>
      <c r="Q34" s="11"/>
      <c r="R34" s="11"/>
      <c r="S34" s="11"/>
    </row>
    <row r="35" spans="1:19" s="2" customFormat="1" ht="15.75">
      <c r="A35" s="27" t="s">
        <v>398</v>
      </c>
      <c r="B35" s="28" t="s">
        <v>27</v>
      </c>
      <c r="C35" s="29" t="s">
        <v>304</v>
      </c>
      <c r="D35" s="57">
        <v>35.700000000000003</v>
      </c>
      <c r="E35" s="30">
        <v>7.45</v>
      </c>
      <c r="F35" s="30">
        <f>ROUND(D35*E35,2)</f>
        <v>265.97000000000003</v>
      </c>
      <c r="G35" s="30">
        <f>ROUND(E35*$I$10,2)</f>
        <v>9.31</v>
      </c>
      <c r="H35" s="30">
        <f>ROUND(D35*G35,2)</f>
        <v>332.37</v>
      </c>
      <c r="I35" s="31"/>
      <c r="J35" s="11"/>
      <c r="K35" s="62"/>
      <c r="L35" s="66"/>
      <c r="M35" s="11"/>
      <c r="N35" s="11"/>
      <c r="O35" s="11"/>
      <c r="P35" s="11"/>
      <c r="Q35" s="11"/>
      <c r="R35" s="11"/>
      <c r="S35" s="11"/>
    </row>
    <row r="36" spans="1:19" ht="15.75">
      <c r="A36" s="27" t="s">
        <v>399</v>
      </c>
      <c r="B36" s="28" t="s">
        <v>28</v>
      </c>
      <c r="C36" s="29" t="s">
        <v>304</v>
      </c>
      <c r="D36" s="56">
        <v>112.2</v>
      </c>
      <c r="E36" s="30">
        <v>8.93</v>
      </c>
      <c r="F36" s="30">
        <f>ROUND(D36*E36,2)</f>
        <v>1001.95</v>
      </c>
      <c r="G36" s="30">
        <f>ROUND(E36*$I$10,2)</f>
        <v>11.16</v>
      </c>
      <c r="H36" s="30">
        <f>ROUND(D36*G36,2)</f>
        <v>1252.1500000000001</v>
      </c>
      <c r="I36" s="31"/>
      <c r="K36" s="62"/>
      <c r="L36" s="66"/>
    </row>
    <row r="37" spans="1:19" ht="15.75">
      <c r="A37" s="23" t="s">
        <v>400</v>
      </c>
      <c r="B37" s="20" t="s">
        <v>29</v>
      </c>
      <c r="C37" s="19"/>
      <c r="D37" s="55"/>
      <c r="E37" s="18"/>
      <c r="F37" s="18"/>
      <c r="G37" s="18"/>
      <c r="H37" s="18"/>
      <c r="I37" s="13"/>
      <c r="K37" s="62"/>
      <c r="L37" s="66"/>
    </row>
    <row r="38" spans="1:19" s="2" customFormat="1" ht="15.75">
      <c r="A38" s="27" t="s">
        <v>401</v>
      </c>
      <c r="B38" s="28" t="s">
        <v>30</v>
      </c>
      <c r="C38" s="29" t="s">
        <v>305</v>
      </c>
      <c r="D38" s="57">
        <v>43.4</v>
      </c>
      <c r="E38" s="30">
        <v>4.47</v>
      </c>
      <c r="F38" s="30">
        <f>ROUND(D38*E38,2)</f>
        <v>194</v>
      </c>
      <c r="G38" s="30">
        <f>ROUND(E38*$I$10,2)</f>
        <v>5.59</v>
      </c>
      <c r="H38" s="30">
        <f>ROUND(D38*G38,2)</f>
        <v>242.61</v>
      </c>
      <c r="I38" s="31"/>
      <c r="J38" s="11"/>
      <c r="K38" s="62"/>
      <c r="L38" s="66"/>
      <c r="M38" s="11"/>
      <c r="N38" s="11"/>
      <c r="O38" s="11"/>
      <c r="P38" s="11"/>
      <c r="Q38" s="11"/>
      <c r="R38" s="11"/>
      <c r="S38" s="11"/>
    </row>
    <row r="39" spans="1:19" s="2" customFormat="1" ht="15.75">
      <c r="A39" s="27" t="s">
        <v>402</v>
      </c>
      <c r="B39" s="28" t="s">
        <v>31</v>
      </c>
      <c r="C39" s="29" t="s">
        <v>305</v>
      </c>
      <c r="D39" s="57">
        <v>85</v>
      </c>
      <c r="E39" s="30">
        <v>2.98</v>
      </c>
      <c r="F39" s="30">
        <f>ROUND(D39*E39,2)</f>
        <v>253.3</v>
      </c>
      <c r="G39" s="30">
        <f>ROUND(E39*$I$10,2)</f>
        <v>3.73</v>
      </c>
      <c r="H39" s="30">
        <f>ROUND(D39*G39,2)</f>
        <v>317.05</v>
      </c>
      <c r="I39" s="31"/>
      <c r="J39" s="11"/>
      <c r="K39" s="62"/>
      <c r="L39" s="66"/>
      <c r="M39" s="11"/>
      <c r="N39" s="11"/>
      <c r="O39" s="11"/>
      <c r="P39" s="11"/>
      <c r="Q39" s="11"/>
      <c r="R39" s="11"/>
      <c r="S39" s="11"/>
    </row>
    <row r="40" spans="1:19" ht="15.75">
      <c r="A40" s="27" t="s">
        <v>403</v>
      </c>
      <c r="B40" s="28" t="s">
        <v>32</v>
      </c>
      <c r="C40" s="29" t="s">
        <v>305</v>
      </c>
      <c r="D40" s="56">
        <v>52.8</v>
      </c>
      <c r="E40" s="30">
        <v>2.98</v>
      </c>
      <c r="F40" s="30">
        <f>ROUND(D40*E40,2)</f>
        <v>157.34</v>
      </c>
      <c r="G40" s="30">
        <f>ROUND(E40*$I$10,2)</f>
        <v>3.73</v>
      </c>
      <c r="H40" s="30">
        <f>ROUND(D40*G40,2)</f>
        <v>196.94</v>
      </c>
      <c r="I40" s="31"/>
      <c r="K40" s="62"/>
      <c r="L40" s="66"/>
    </row>
    <row r="41" spans="1:19" ht="15.75">
      <c r="A41" s="23" t="s">
        <v>404</v>
      </c>
      <c r="B41" s="20" t="s">
        <v>33</v>
      </c>
      <c r="C41" s="19"/>
      <c r="D41" s="55"/>
      <c r="E41" s="18"/>
      <c r="F41" s="18"/>
      <c r="G41" s="18"/>
      <c r="H41" s="18"/>
      <c r="I41" s="13"/>
      <c r="K41" s="62"/>
      <c r="L41" s="66"/>
    </row>
    <row r="42" spans="1:19" ht="15.75">
      <c r="A42" s="27" t="s">
        <v>405</v>
      </c>
      <c r="B42" s="28" t="s">
        <v>34</v>
      </c>
      <c r="C42" s="29" t="s">
        <v>304</v>
      </c>
      <c r="D42" s="56">
        <v>28.56</v>
      </c>
      <c r="E42" s="30">
        <v>5.01</v>
      </c>
      <c r="F42" s="30">
        <f>ROUND(D42*E42,2)</f>
        <v>143.09</v>
      </c>
      <c r="G42" s="30">
        <f>ROUND(E42*$I$10,2)</f>
        <v>6.26</v>
      </c>
      <c r="H42" s="30">
        <f>ROUND(D42*G42,2)</f>
        <v>178.79</v>
      </c>
      <c r="I42" s="31"/>
      <c r="K42" s="62"/>
      <c r="L42" s="66"/>
    </row>
    <row r="43" spans="1:19" ht="15.75">
      <c r="A43" s="27" t="s">
        <v>406</v>
      </c>
      <c r="B43" s="28" t="s">
        <v>35</v>
      </c>
      <c r="C43" s="29" t="s">
        <v>304</v>
      </c>
      <c r="D43" s="56">
        <v>37.949999999999996</v>
      </c>
      <c r="E43" s="30">
        <v>5.01</v>
      </c>
      <c r="F43" s="30">
        <f>ROUND(D43*E43,2)</f>
        <v>190.13</v>
      </c>
      <c r="G43" s="30">
        <f>ROUND(E43*$I$10,2)</f>
        <v>6.26</v>
      </c>
      <c r="H43" s="30">
        <f>ROUND(D43*G43,2)</f>
        <v>237.57</v>
      </c>
      <c r="I43" s="31"/>
      <c r="K43" s="62"/>
      <c r="L43" s="66"/>
    </row>
    <row r="44" spans="1:19" ht="15.75">
      <c r="A44" s="27" t="s">
        <v>407</v>
      </c>
      <c r="B44" s="28" t="s">
        <v>36</v>
      </c>
      <c r="C44" s="29" t="s">
        <v>304</v>
      </c>
      <c r="D44" s="56">
        <v>112.2</v>
      </c>
      <c r="E44" s="30">
        <v>7.05</v>
      </c>
      <c r="F44" s="30">
        <f>ROUND(D44*E44,2)</f>
        <v>791.01</v>
      </c>
      <c r="G44" s="30">
        <f>ROUND(E44*$I$10,2)</f>
        <v>8.81</v>
      </c>
      <c r="H44" s="30">
        <f>ROUND(D44*G44,2)</f>
        <v>988.48</v>
      </c>
      <c r="I44" s="31"/>
      <c r="K44" s="62"/>
      <c r="L44" s="66"/>
    </row>
    <row r="45" spans="1:19" ht="15.75">
      <c r="A45" s="23" t="s">
        <v>408</v>
      </c>
      <c r="B45" s="20" t="s">
        <v>37</v>
      </c>
      <c r="C45" s="19"/>
      <c r="D45" s="55"/>
      <c r="E45" s="18"/>
      <c r="F45" s="18"/>
      <c r="G45" s="18"/>
      <c r="H45" s="18"/>
      <c r="I45" s="13"/>
      <c r="K45" s="62"/>
      <c r="L45" s="66"/>
    </row>
    <row r="46" spans="1:19" s="2" customFormat="1" ht="15.75">
      <c r="A46" s="27" t="s">
        <v>409</v>
      </c>
      <c r="B46" s="28" t="s">
        <v>365</v>
      </c>
      <c r="C46" s="29" t="s">
        <v>304</v>
      </c>
      <c r="D46" s="56">
        <v>840</v>
      </c>
      <c r="E46" s="30">
        <v>14.02</v>
      </c>
      <c r="F46" s="30">
        <f>ROUND(D46*E46,2)</f>
        <v>11776.8</v>
      </c>
      <c r="G46" s="30">
        <f>ROUND(E46*$I$10,2)</f>
        <v>17.53</v>
      </c>
      <c r="H46" s="30">
        <f>ROUND(D46*G46,2)</f>
        <v>14725.2</v>
      </c>
      <c r="I46" s="31"/>
      <c r="J46" s="11"/>
      <c r="K46" s="62"/>
      <c r="L46" s="66"/>
      <c r="M46" s="11"/>
      <c r="N46" s="11"/>
      <c r="O46" s="11"/>
      <c r="P46" s="11"/>
      <c r="Q46" s="11"/>
      <c r="R46" s="11"/>
      <c r="S46" s="11"/>
    </row>
    <row r="47" spans="1:19" ht="15.75">
      <c r="A47" s="23" t="s">
        <v>410</v>
      </c>
      <c r="B47" s="20" t="s">
        <v>38</v>
      </c>
      <c r="C47" s="19"/>
      <c r="D47" s="55"/>
      <c r="E47" s="18"/>
      <c r="F47" s="18"/>
      <c r="G47" s="18"/>
      <c r="H47" s="18"/>
      <c r="I47" s="13"/>
      <c r="K47" s="62"/>
      <c r="L47" s="66"/>
    </row>
    <row r="48" spans="1:19" ht="15.75">
      <c r="A48" s="27" t="s">
        <v>411</v>
      </c>
      <c r="B48" s="28" t="s">
        <v>39</v>
      </c>
      <c r="C48" s="29" t="s">
        <v>304</v>
      </c>
      <c r="D48" s="56">
        <v>6.3000000000000007</v>
      </c>
      <c r="E48" s="30">
        <v>8.85</v>
      </c>
      <c r="F48" s="30">
        <f>ROUND(D48*E48,2)</f>
        <v>55.76</v>
      </c>
      <c r="G48" s="30">
        <f>ROUND(E48*$I$10,2)</f>
        <v>11.06</v>
      </c>
      <c r="H48" s="30">
        <f>ROUND(D48*G48,2)</f>
        <v>69.680000000000007</v>
      </c>
      <c r="I48" s="31"/>
      <c r="K48" s="62"/>
      <c r="L48" s="66"/>
    </row>
    <row r="49" spans="1:19" ht="15.75">
      <c r="A49" s="27" t="s">
        <v>412</v>
      </c>
      <c r="B49" s="28" t="s">
        <v>40</v>
      </c>
      <c r="C49" s="29" t="s">
        <v>304</v>
      </c>
      <c r="D49" s="56">
        <v>2.52</v>
      </c>
      <c r="E49" s="30">
        <v>4.43</v>
      </c>
      <c r="F49" s="30">
        <f>ROUND(D49*E49,2)</f>
        <v>11.16</v>
      </c>
      <c r="G49" s="30">
        <f>ROUND(E49*$I$10,2)</f>
        <v>5.54</v>
      </c>
      <c r="H49" s="30">
        <f>ROUND(D49*G49,2)</f>
        <v>13.96</v>
      </c>
      <c r="I49" s="31"/>
      <c r="K49" s="62"/>
      <c r="L49" s="66"/>
    </row>
    <row r="50" spans="1:19" s="2" customFormat="1" ht="15.75">
      <c r="A50" s="23" t="s">
        <v>413</v>
      </c>
      <c r="B50" s="20" t="s">
        <v>41</v>
      </c>
      <c r="C50" s="19"/>
      <c r="D50" s="55"/>
      <c r="E50" s="18"/>
      <c r="F50" s="18"/>
      <c r="G50" s="18"/>
      <c r="H50" s="18"/>
      <c r="I50" s="13"/>
      <c r="J50" s="11"/>
      <c r="K50" s="62"/>
      <c r="L50" s="66"/>
      <c r="M50" s="11"/>
      <c r="N50" s="11"/>
      <c r="O50" s="11"/>
      <c r="P50" s="11"/>
      <c r="Q50" s="11"/>
      <c r="R50" s="11"/>
      <c r="S50" s="11"/>
    </row>
    <row r="51" spans="1:19" s="2" customFormat="1" ht="15.75">
      <c r="A51" s="27" t="s">
        <v>414</v>
      </c>
      <c r="B51" s="28" t="s">
        <v>42</v>
      </c>
      <c r="C51" s="29" t="s">
        <v>304</v>
      </c>
      <c r="D51" s="56">
        <v>179.39999999999998</v>
      </c>
      <c r="E51" s="30">
        <v>11.07</v>
      </c>
      <c r="F51" s="30">
        <f>ROUND(D51*E51,2)</f>
        <v>1985.96</v>
      </c>
      <c r="G51" s="30">
        <f>ROUND(E51*$I$10,2)</f>
        <v>13.84</v>
      </c>
      <c r="H51" s="30">
        <f>ROUND(D51*G51,2)</f>
        <v>2482.9</v>
      </c>
      <c r="I51" s="31"/>
      <c r="J51" s="11"/>
      <c r="K51" s="62"/>
      <c r="L51" s="66"/>
      <c r="M51" s="11"/>
      <c r="N51" s="11"/>
      <c r="O51" s="11"/>
      <c r="P51" s="11"/>
      <c r="Q51" s="11"/>
      <c r="R51" s="11"/>
      <c r="S51" s="11"/>
    </row>
    <row r="52" spans="1:19" s="2" customFormat="1" ht="15.75">
      <c r="A52" s="23" t="s">
        <v>415</v>
      </c>
      <c r="B52" s="20" t="s">
        <v>43</v>
      </c>
      <c r="C52" s="19"/>
      <c r="D52" s="55"/>
      <c r="E52" s="18"/>
      <c r="F52" s="18"/>
      <c r="G52" s="18"/>
      <c r="H52" s="18"/>
      <c r="I52" s="13"/>
      <c r="J52" s="11"/>
      <c r="K52" s="62"/>
      <c r="L52" s="66"/>
      <c r="M52" s="11"/>
      <c r="N52" s="11"/>
      <c r="O52" s="11"/>
      <c r="P52" s="11"/>
      <c r="Q52" s="11"/>
      <c r="R52" s="11"/>
      <c r="S52" s="11"/>
    </row>
    <row r="53" spans="1:19" s="2" customFormat="1" ht="15.75">
      <c r="A53" s="27" t="s">
        <v>416</v>
      </c>
      <c r="B53" s="28" t="s">
        <v>44</v>
      </c>
      <c r="C53" s="29" t="s">
        <v>304</v>
      </c>
      <c r="D53" s="56">
        <v>593.55000000000007</v>
      </c>
      <c r="E53" s="30">
        <v>10.47</v>
      </c>
      <c r="F53" s="30">
        <f>ROUND(D53*E53,2)</f>
        <v>6214.47</v>
      </c>
      <c r="G53" s="30">
        <f>ROUND(E53*$I$10,2)</f>
        <v>13.09</v>
      </c>
      <c r="H53" s="30">
        <f>ROUND(D53*G53,2)</f>
        <v>7769.57</v>
      </c>
      <c r="I53" s="31"/>
      <c r="J53" s="11"/>
      <c r="K53" s="62"/>
      <c r="L53" s="66"/>
      <c r="M53" s="11"/>
      <c r="N53" s="11"/>
      <c r="O53" s="11"/>
      <c r="P53" s="11"/>
      <c r="Q53" s="11"/>
      <c r="R53" s="11"/>
      <c r="S53" s="11"/>
    </row>
    <row r="54" spans="1:19" s="2" customFormat="1" ht="15.75">
      <c r="A54" s="23" t="s">
        <v>417</v>
      </c>
      <c r="B54" s="20" t="s">
        <v>45</v>
      </c>
      <c r="C54" s="19"/>
      <c r="D54" s="55"/>
      <c r="E54" s="18"/>
      <c r="F54" s="18"/>
      <c r="G54" s="18"/>
      <c r="H54" s="18"/>
      <c r="I54" s="13"/>
      <c r="J54" s="11"/>
      <c r="K54" s="62"/>
      <c r="L54" s="66"/>
      <c r="M54" s="11"/>
      <c r="N54" s="11"/>
      <c r="O54" s="11"/>
      <c r="P54" s="11"/>
      <c r="Q54" s="11"/>
      <c r="R54" s="11"/>
      <c r="S54" s="11"/>
    </row>
    <row r="55" spans="1:19" s="4" customFormat="1" ht="15.75">
      <c r="A55" s="27" t="s">
        <v>418</v>
      </c>
      <c r="B55" s="28" t="s">
        <v>736</v>
      </c>
      <c r="C55" s="29" t="s">
        <v>304</v>
      </c>
      <c r="D55" s="56">
        <v>75</v>
      </c>
      <c r="E55" s="30">
        <v>5.24</v>
      </c>
      <c r="F55" s="30">
        <f>ROUND(D55*E55,2)</f>
        <v>393</v>
      </c>
      <c r="G55" s="30">
        <f>ROUND(E55*$I$10,2)</f>
        <v>6.55</v>
      </c>
      <c r="H55" s="30">
        <f>ROUND(D55*G55,2)</f>
        <v>491.25</v>
      </c>
      <c r="I55" s="31"/>
      <c r="J55" s="8"/>
      <c r="K55" s="62"/>
      <c r="L55" s="62"/>
      <c r="M55" s="8"/>
      <c r="N55" s="8"/>
      <c r="O55" s="8"/>
      <c r="P55" s="8"/>
      <c r="Q55" s="8"/>
      <c r="R55" s="8"/>
      <c r="S55" s="8"/>
    </row>
    <row r="56" spans="1:19" s="2" customFormat="1" ht="15.75">
      <c r="A56" s="27" t="s">
        <v>419</v>
      </c>
      <c r="B56" s="28" t="s">
        <v>46</v>
      </c>
      <c r="C56" s="29" t="s">
        <v>304</v>
      </c>
      <c r="D56" s="56">
        <v>145.1</v>
      </c>
      <c r="E56" s="30">
        <v>12.28</v>
      </c>
      <c r="F56" s="30">
        <f>ROUND(D56*E56,2)</f>
        <v>1781.83</v>
      </c>
      <c r="G56" s="30">
        <f>ROUND(E56*$I$10,2)</f>
        <v>15.35</v>
      </c>
      <c r="H56" s="30">
        <f>ROUND(D56*G56,2)</f>
        <v>2227.29</v>
      </c>
      <c r="I56" s="31"/>
      <c r="J56" s="11"/>
      <c r="K56" s="62"/>
      <c r="L56" s="66"/>
      <c r="M56" s="11"/>
      <c r="N56" s="11"/>
      <c r="O56" s="11"/>
      <c r="P56" s="11"/>
      <c r="Q56" s="11"/>
      <c r="R56" s="11"/>
      <c r="S56" s="11"/>
    </row>
    <row r="57" spans="1:19" ht="15.75">
      <c r="A57" s="27" t="s">
        <v>735</v>
      </c>
      <c r="B57" s="28" t="s">
        <v>47</v>
      </c>
      <c r="C57" s="29" t="s">
        <v>304</v>
      </c>
      <c r="D57" s="56">
        <v>13.2</v>
      </c>
      <c r="E57" s="30">
        <v>20.32</v>
      </c>
      <c r="F57" s="30">
        <f>ROUND(D57*E57,2)</f>
        <v>268.22000000000003</v>
      </c>
      <c r="G57" s="30">
        <f>ROUND(E57*$I$10,2)</f>
        <v>25.4</v>
      </c>
      <c r="H57" s="30">
        <f>ROUND(D57*G57,2)</f>
        <v>335.28</v>
      </c>
      <c r="I57" s="31"/>
      <c r="K57" s="62"/>
      <c r="L57" s="66"/>
    </row>
    <row r="58" spans="1:19" s="3" customFormat="1" ht="15.75">
      <c r="A58" s="23" t="s">
        <v>420</v>
      </c>
      <c r="B58" s="20" t="s">
        <v>48</v>
      </c>
      <c r="C58" s="19"/>
      <c r="D58" s="55"/>
      <c r="E58" s="18"/>
      <c r="F58" s="18"/>
      <c r="G58" s="18"/>
      <c r="H58" s="18"/>
      <c r="I58" s="13"/>
      <c r="J58" s="67"/>
      <c r="K58" s="68"/>
      <c r="L58" s="66"/>
      <c r="M58" s="67"/>
      <c r="N58" s="67"/>
      <c r="O58" s="67"/>
      <c r="P58" s="67"/>
      <c r="Q58" s="67"/>
      <c r="R58" s="67"/>
      <c r="S58" s="67"/>
    </row>
    <row r="59" spans="1:19" s="2" customFormat="1" ht="15.75">
      <c r="A59" s="27" t="s">
        <v>421</v>
      </c>
      <c r="B59" s="28" t="s">
        <v>49</v>
      </c>
      <c r="C59" s="29" t="s">
        <v>304</v>
      </c>
      <c r="D59" s="56">
        <v>773.97</v>
      </c>
      <c r="E59" s="30">
        <v>5.31</v>
      </c>
      <c r="F59" s="30">
        <f>ROUND(D59*E59,2)</f>
        <v>4109.78</v>
      </c>
      <c r="G59" s="30">
        <f>ROUND(E59*$I$10,2)</f>
        <v>6.64</v>
      </c>
      <c r="H59" s="30">
        <f>ROUND(D59*G59,2)</f>
        <v>5139.16</v>
      </c>
      <c r="I59" s="31"/>
      <c r="J59" s="11"/>
      <c r="K59" s="62"/>
      <c r="L59" s="66"/>
      <c r="M59" s="11"/>
      <c r="N59" s="11"/>
      <c r="O59" s="11"/>
      <c r="P59" s="11"/>
      <c r="Q59" s="11"/>
      <c r="R59" s="11"/>
      <c r="S59" s="11"/>
    </row>
    <row r="60" spans="1:19" ht="15.75">
      <c r="A60" s="23" t="s">
        <v>422</v>
      </c>
      <c r="B60" s="20" t="s">
        <v>50</v>
      </c>
      <c r="C60" s="19"/>
      <c r="D60" s="55"/>
      <c r="E60" s="18"/>
      <c r="F60" s="18"/>
      <c r="G60" s="18"/>
      <c r="H60" s="18"/>
      <c r="I60" s="13"/>
      <c r="K60" s="62"/>
      <c r="L60" s="66"/>
    </row>
    <row r="61" spans="1:19" s="2" customFormat="1" ht="15.75">
      <c r="A61" s="27" t="s">
        <v>423</v>
      </c>
      <c r="B61" s="28" t="s">
        <v>51</v>
      </c>
      <c r="C61" s="29" t="s">
        <v>309</v>
      </c>
      <c r="D61" s="56">
        <v>46.58</v>
      </c>
      <c r="E61" s="30">
        <v>72.349999999999994</v>
      </c>
      <c r="F61" s="30">
        <f>ROUND(D61*E61,2)</f>
        <v>3370.06</v>
      </c>
      <c r="G61" s="30">
        <f>ROUND(E61*$I$10,2)</f>
        <v>90.44</v>
      </c>
      <c r="H61" s="30">
        <f>ROUND(D61*G61,2)</f>
        <v>4212.7</v>
      </c>
      <c r="I61" s="31"/>
      <c r="J61" s="11"/>
      <c r="K61" s="62"/>
      <c r="L61" s="66"/>
      <c r="M61" s="11"/>
      <c r="N61" s="11"/>
      <c r="O61" s="11"/>
      <c r="P61" s="11"/>
      <c r="Q61" s="11"/>
      <c r="R61" s="11"/>
      <c r="S61" s="11"/>
    </row>
    <row r="62" spans="1:19" ht="15.75">
      <c r="A62" s="27" t="s">
        <v>424</v>
      </c>
      <c r="B62" s="28" t="s">
        <v>52</v>
      </c>
      <c r="C62" s="29" t="s">
        <v>309</v>
      </c>
      <c r="D62" s="56">
        <v>5.7600000000000007</v>
      </c>
      <c r="E62" s="30">
        <v>114.73</v>
      </c>
      <c r="F62" s="30">
        <f>ROUND(D62*E62,2)</f>
        <v>660.84</v>
      </c>
      <c r="G62" s="30">
        <f>ROUND(E62*$I$10,2)</f>
        <v>143.41</v>
      </c>
      <c r="H62" s="30">
        <f>ROUND(D62*G62,2)</f>
        <v>826.04</v>
      </c>
      <c r="I62" s="31"/>
      <c r="K62" s="62"/>
      <c r="L62" s="66"/>
    </row>
    <row r="63" spans="1:19" s="3" customFormat="1" ht="15.75">
      <c r="A63" s="23" t="s">
        <v>425</v>
      </c>
      <c r="B63" s="20" t="s">
        <v>53</v>
      </c>
      <c r="C63" s="19"/>
      <c r="D63" s="55"/>
      <c r="E63" s="18"/>
      <c r="F63" s="18"/>
      <c r="G63" s="18"/>
      <c r="H63" s="18"/>
      <c r="I63" s="13"/>
      <c r="J63" s="67"/>
      <c r="K63" s="68"/>
      <c r="L63" s="66"/>
      <c r="M63" s="67"/>
      <c r="N63" s="67"/>
      <c r="O63" s="67"/>
      <c r="P63" s="67"/>
      <c r="Q63" s="67"/>
      <c r="R63" s="67"/>
      <c r="S63" s="67"/>
    </row>
    <row r="64" spans="1:19" s="2" customFormat="1" ht="15.75">
      <c r="A64" s="27" t="s">
        <v>426</v>
      </c>
      <c r="B64" s="28" t="s">
        <v>54</v>
      </c>
      <c r="C64" s="29" t="s">
        <v>309</v>
      </c>
      <c r="D64" s="56">
        <v>4.4400000000000004</v>
      </c>
      <c r="E64" s="30">
        <v>83.52</v>
      </c>
      <c r="F64" s="30">
        <f>ROUND(D64*E64,2)</f>
        <v>370.83</v>
      </c>
      <c r="G64" s="30">
        <f>ROUND(E64*$I$10,2)</f>
        <v>104.4</v>
      </c>
      <c r="H64" s="30">
        <f>ROUND(D64*G64,2)</f>
        <v>463.54</v>
      </c>
      <c r="I64" s="31"/>
      <c r="J64" s="11"/>
      <c r="K64" s="62"/>
      <c r="L64" s="66"/>
      <c r="M64" s="11"/>
      <c r="N64" s="11"/>
      <c r="O64" s="11"/>
      <c r="P64" s="11"/>
      <c r="Q64" s="11"/>
      <c r="R64" s="11"/>
      <c r="S64" s="11"/>
    </row>
    <row r="65" spans="1:19" s="2" customFormat="1" ht="15.75">
      <c r="A65" s="23" t="s">
        <v>427</v>
      </c>
      <c r="B65" s="20" t="s">
        <v>55</v>
      </c>
      <c r="C65" s="19"/>
      <c r="D65" s="55"/>
      <c r="E65" s="18"/>
      <c r="F65" s="18"/>
      <c r="G65" s="18"/>
      <c r="H65" s="18"/>
      <c r="I65" s="13"/>
      <c r="J65" s="11"/>
      <c r="K65" s="62"/>
      <c r="L65" s="66"/>
      <c r="M65" s="11"/>
      <c r="N65" s="11"/>
      <c r="O65" s="11"/>
      <c r="P65" s="11"/>
      <c r="Q65" s="11"/>
      <c r="R65" s="11"/>
      <c r="S65" s="11"/>
    </row>
    <row r="66" spans="1:19" s="2" customFormat="1" ht="15.75">
      <c r="A66" s="27" t="s">
        <v>428</v>
      </c>
      <c r="B66" s="28" t="s">
        <v>56</v>
      </c>
      <c r="C66" s="29" t="s">
        <v>304</v>
      </c>
      <c r="D66" s="56">
        <v>4</v>
      </c>
      <c r="E66" s="30">
        <v>4.8099999999999996</v>
      </c>
      <c r="F66" s="30">
        <f>ROUND(D66*E66,2)</f>
        <v>19.239999999999998</v>
      </c>
      <c r="G66" s="30">
        <f>ROUND(E66*$I$10,2)</f>
        <v>6.01</v>
      </c>
      <c r="H66" s="30">
        <f>ROUND(D66*G66,2)</f>
        <v>24.04</v>
      </c>
      <c r="I66" s="31"/>
      <c r="J66" s="11"/>
      <c r="K66" s="62"/>
      <c r="L66" s="66"/>
      <c r="M66" s="11"/>
      <c r="N66" s="11"/>
      <c r="O66" s="11"/>
      <c r="P66" s="11"/>
      <c r="Q66" s="11"/>
      <c r="R66" s="11"/>
      <c r="S66" s="11"/>
    </row>
    <row r="67" spans="1:19" s="2" customFormat="1" ht="15.75">
      <c r="A67" s="27" t="s">
        <v>429</v>
      </c>
      <c r="B67" s="28" t="s">
        <v>333</v>
      </c>
      <c r="C67" s="29" t="s">
        <v>304</v>
      </c>
      <c r="D67" s="56">
        <v>140</v>
      </c>
      <c r="E67" s="30">
        <v>1.92</v>
      </c>
      <c r="F67" s="30">
        <f>ROUND(D67*E67,2)</f>
        <v>268.8</v>
      </c>
      <c r="G67" s="30">
        <f>ROUND(E67*$I$10,2)</f>
        <v>2.4</v>
      </c>
      <c r="H67" s="30">
        <f>ROUND(D67*G67,2)</f>
        <v>336</v>
      </c>
      <c r="I67" s="31"/>
      <c r="J67" s="11"/>
      <c r="K67" s="62"/>
      <c r="L67" s="66"/>
      <c r="M67" s="11"/>
      <c r="N67" s="11"/>
      <c r="O67" s="11"/>
      <c r="P67" s="11"/>
      <c r="Q67" s="11"/>
      <c r="R67" s="11"/>
      <c r="S67" s="11"/>
    </row>
    <row r="68" spans="1:19" s="4" customFormat="1" ht="15.75">
      <c r="A68" s="23" t="s">
        <v>430</v>
      </c>
      <c r="B68" s="20" t="s">
        <v>737</v>
      </c>
      <c r="C68" s="29"/>
      <c r="D68" s="56"/>
      <c r="E68" s="30"/>
      <c r="F68" s="30"/>
      <c r="G68" s="30"/>
      <c r="H68" s="30"/>
      <c r="I68" s="31"/>
      <c r="J68" s="8"/>
      <c r="K68" s="62"/>
      <c r="L68" s="62"/>
      <c r="M68" s="8"/>
      <c r="N68" s="8"/>
      <c r="O68" s="8"/>
      <c r="P68" s="8"/>
      <c r="Q68" s="8"/>
      <c r="R68" s="8"/>
      <c r="S68" s="8"/>
    </row>
    <row r="69" spans="1:19" s="4" customFormat="1" ht="15.75">
      <c r="A69" s="27" t="s">
        <v>738</v>
      </c>
      <c r="B69" s="28" t="s">
        <v>739</v>
      </c>
      <c r="C69" s="29" t="s">
        <v>304</v>
      </c>
      <c r="D69" s="56">
        <v>196</v>
      </c>
      <c r="E69" s="30">
        <v>0.78</v>
      </c>
      <c r="F69" s="30">
        <f>ROUND(D69*E69,2)</f>
        <v>152.88</v>
      </c>
      <c r="G69" s="30">
        <f>ROUND(E69*$I$10,2)</f>
        <v>0.98</v>
      </c>
      <c r="H69" s="30">
        <f>ROUND(D69*G69,2)</f>
        <v>192.08</v>
      </c>
      <c r="I69" s="31"/>
      <c r="J69" s="8"/>
      <c r="K69" s="62"/>
      <c r="L69" s="62"/>
      <c r="M69" s="8"/>
      <c r="N69" s="8"/>
      <c r="O69" s="8"/>
      <c r="P69" s="8"/>
      <c r="Q69" s="8"/>
      <c r="R69" s="8"/>
      <c r="S69" s="8"/>
    </row>
    <row r="70" spans="1:19" s="9" customFormat="1" ht="15.75">
      <c r="A70" s="23" t="s">
        <v>431</v>
      </c>
      <c r="B70" s="20" t="s">
        <v>57</v>
      </c>
      <c r="C70" s="19"/>
      <c r="D70" s="55"/>
      <c r="E70" s="18"/>
      <c r="F70" s="18"/>
      <c r="G70" s="18"/>
      <c r="H70" s="18"/>
      <c r="I70" s="13"/>
      <c r="J70" s="69"/>
      <c r="K70" s="68"/>
      <c r="L70" s="66"/>
      <c r="M70" s="69"/>
      <c r="N70" s="69"/>
      <c r="O70" s="69"/>
      <c r="P70" s="69"/>
      <c r="Q70" s="69"/>
      <c r="R70" s="69"/>
      <c r="S70" s="69"/>
    </row>
    <row r="71" spans="1:19" s="2" customFormat="1" ht="15.75">
      <c r="A71" s="27" t="s">
        <v>432</v>
      </c>
      <c r="B71" s="28" t="s">
        <v>58</v>
      </c>
      <c r="C71" s="29" t="s">
        <v>303</v>
      </c>
      <c r="D71" s="56">
        <v>12</v>
      </c>
      <c r="E71" s="30">
        <v>46.67</v>
      </c>
      <c r="F71" s="30">
        <f t="shared" ref="F71:F76" si="3">ROUND(D71*E71,2)</f>
        <v>560.04</v>
      </c>
      <c r="G71" s="30">
        <f t="shared" ref="G71:G76" si="4">ROUND(E71*$I$10,2)</f>
        <v>58.34</v>
      </c>
      <c r="H71" s="30">
        <f t="shared" ref="H71:H76" si="5">ROUND(D71*G71,2)</f>
        <v>700.08</v>
      </c>
      <c r="I71" s="31"/>
      <c r="J71" s="11"/>
      <c r="K71" s="62"/>
      <c r="L71" s="66"/>
      <c r="M71" s="70"/>
      <c r="N71" s="11"/>
      <c r="O71" s="11"/>
      <c r="P71" s="11"/>
      <c r="Q71" s="11"/>
      <c r="R71" s="11"/>
      <c r="S71" s="11"/>
    </row>
    <row r="72" spans="1:19" s="4" customFormat="1" ht="15.75">
      <c r="A72" s="27" t="s">
        <v>740</v>
      </c>
      <c r="B72" s="28" t="s">
        <v>748</v>
      </c>
      <c r="C72" s="29" t="s">
        <v>303</v>
      </c>
      <c r="D72" s="56">
        <v>31</v>
      </c>
      <c r="E72" s="30">
        <v>9.5</v>
      </c>
      <c r="F72" s="30">
        <f t="shared" si="3"/>
        <v>294.5</v>
      </c>
      <c r="G72" s="30">
        <f t="shared" si="4"/>
        <v>11.88</v>
      </c>
      <c r="H72" s="30">
        <f t="shared" si="5"/>
        <v>368.28</v>
      </c>
      <c r="I72" s="31"/>
      <c r="J72" s="8"/>
      <c r="K72" s="62"/>
      <c r="L72" s="62"/>
      <c r="M72" s="54"/>
      <c r="N72" s="8"/>
      <c r="O72" s="8"/>
      <c r="P72" s="8"/>
      <c r="Q72" s="8"/>
      <c r="R72" s="8"/>
      <c r="S72" s="8"/>
    </row>
    <row r="73" spans="1:19" s="2" customFormat="1" ht="15.75">
      <c r="A73" s="27" t="s">
        <v>741</v>
      </c>
      <c r="B73" s="28" t="s">
        <v>59</v>
      </c>
      <c r="C73" s="29" t="s">
        <v>303</v>
      </c>
      <c r="D73" s="56">
        <v>20</v>
      </c>
      <c r="E73" s="30">
        <v>10.16</v>
      </c>
      <c r="F73" s="30">
        <f t="shared" si="3"/>
        <v>203.2</v>
      </c>
      <c r="G73" s="30">
        <f t="shared" si="4"/>
        <v>12.7</v>
      </c>
      <c r="H73" s="30">
        <f t="shared" si="5"/>
        <v>254</v>
      </c>
      <c r="I73" s="31"/>
      <c r="J73" s="11"/>
      <c r="K73" s="62"/>
      <c r="L73" s="66"/>
      <c r="M73" s="11"/>
      <c r="N73" s="11"/>
      <c r="O73" s="11"/>
      <c r="P73" s="11"/>
      <c r="Q73" s="11"/>
      <c r="R73" s="11"/>
      <c r="S73" s="11"/>
    </row>
    <row r="74" spans="1:19" s="2" customFormat="1" ht="15.75">
      <c r="A74" s="27" t="s">
        <v>742</v>
      </c>
      <c r="B74" s="28" t="s">
        <v>60</v>
      </c>
      <c r="C74" s="29" t="s">
        <v>303</v>
      </c>
      <c r="D74" s="56">
        <v>12</v>
      </c>
      <c r="E74" s="30">
        <v>10.16</v>
      </c>
      <c r="F74" s="30">
        <f t="shared" si="3"/>
        <v>121.92</v>
      </c>
      <c r="G74" s="30">
        <f t="shared" si="4"/>
        <v>12.7</v>
      </c>
      <c r="H74" s="30">
        <f t="shared" si="5"/>
        <v>152.4</v>
      </c>
      <c r="I74" s="31"/>
      <c r="J74" s="11"/>
      <c r="K74" s="62"/>
      <c r="L74" s="66"/>
      <c r="M74" s="11"/>
      <c r="N74" s="11"/>
      <c r="O74" s="11"/>
      <c r="P74" s="11"/>
      <c r="Q74" s="11"/>
      <c r="R74" s="11"/>
      <c r="S74" s="11"/>
    </row>
    <row r="75" spans="1:19" s="4" customFormat="1" ht="15.75">
      <c r="A75" s="27" t="s">
        <v>743</v>
      </c>
      <c r="B75" s="28" t="s">
        <v>61</v>
      </c>
      <c r="C75" s="29" t="s">
        <v>303</v>
      </c>
      <c r="D75" s="56">
        <v>22</v>
      </c>
      <c r="E75" s="30">
        <v>2.46</v>
      </c>
      <c r="F75" s="30">
        <f t="shared" si="3"/>
        <v>54.12</v>
      </c>
      <c r="G75" s="30">
        <f t="shared" si="4"/>
        <v>3.08</v>
      </c>
      <c r="H75" s="30">
        <f t="shared" si="5"/>
        <v>67.760000000000005</v>
      </c>
      <c r="I75" s="31"/>
      <c r="J75" s="8"/>
      <c r="K75" s="62"/>
      <c r="L75" s="66"/>
      <c r="M75" s="8"/>
      <c r="N75" s="8"/>
      <c r="O75" s="8"/>
      <c r="P75" s="8"/>
      <c r="Q75" s="8"/>
      <c r="R75" s="8"/>
      <c r="S75" s="8"/>
    </row>
    <row r="76" spans="1:19" s="11" customFormat="1" ht="15.75">
      <c r="A76" s="27" t="s">
        <v>747</v>
      </c>
      <c r="B76" s="28" t="s">
        <v>749</v>
      </c>
      <c r="C76" s="29" t="s">
        <v>303</v>
      </c>
      <c r="D76" s="56">
        <v>10</v>
      </c>
      <c r="E76" s="30">
        <v>0.65</v>
      </c>
      <c r="F76" s="30">
        <f t="shared" si="3"/>
        <v>6.5</v>
      </c>
      <c r="G76" s="30">
        <f t="shared" si="4"/>
        <v>0.81</v>
      </c>
      <c r="H76" s="30">
        <f t="shared" si="5"/>
        <v>8.1</v>
      </c>
      <c r="I76" s="31"/>
      <c r="K76" s="62"/>
      <c r="L76" s="66"/>
    </row>
    <row r="77" spans="1:19" s="9" customFormat="1" ht="15.75">
      <c r="A77" s="23" t="s">
        <v>434</v>
      </c>
      <c r="B77" s="20" t="s">
        <v>62</v>
      </c>
      <c r="C77" s="19"/>
      <c r="D77" s="55"/>
      <c r="E77" s="18"/>
      <c r="F77" s="18"/>
      <c r="G77" s="18"/>
      <c r="H77" s="18"/>
      <c r="I77" s="13"/>
      <c r="J77" s="69"/>
      <c r="K77" s="68"/>
      <c r="L77" s="66"/>
      <c r="M77" s="69"/>
      <c r="N77" s="69"/>
      <c r="O77" s="69"/>
      <c r="P77" s="69"/>
      <c r="Q77" s="69"/>
      <c r="R77" s="69"/>
      <c r="S77" s="69"/>
    </row>
    <row r="78" spans="1:19" s="2" customFormat="1" ht="15.75">
      <c r="A78" s="27" t="s">
        <v>433</v>
      </c>
      <c r="B78" s="28" t="s">
        <v>63</v>
      </c>
      <c r="C78" s="29" t="s">
        <v>304</v>
      </c>
      <c r="D78" s="56">
        <v>1.44</v>
      </c>
      <c r="E78" s="30">
        <v>31.16</v>
      </c>
      <c r="F78" s="30">
        <f>ROUND(D78*E78,2)</f>
        <v>44.87</v>
      </c>
      <c r="G78" s="30">
        <f>ROUND(E78*$I$10,2)</f>
        <v>38.950000000000003</v>
      </c>
      <c r="H78" s="30">
        <f>ROUND(D78*G78,2)</f>
        <v>56.09</v>
      </c>
      <c r="I78" s="31"/>
      <c r="J78" s="11"/>
      <c r="K78" s="62"/>
      <c r="L78" s="66"/>
      <c r="M78" s="11"/>
      <c r="N78" s="11"/>
      <c r="O78" s="11"/>
      <c r="P78" s="11"/>
      <c r="Q78" s="11"/>
      <c r="R78" s="11"/>
      <c r="S78" s="11"/>
    </row>
    <row r="79" spans="1:19" s="9" customFormat="1" ht="15.75">
      <c r="A79" s="23" t="s">
        <v>435</v>
      </c>
      <c r="B79" s="20" t="s">
        <v>64</v>
      </c>
      <c r="C79" s="19"/>
      <c r="D79" s="55"/>
      <c r="E79" s="18"/>
      <c r="F79" s="18"/>
      <c r="G79" s="18"/>
      <c r="H79" s="18"/>
      <c r="I79" s="13"/>
      <c r="J79" s="69"/>
      <c r="K79" s="68"/>
      <c r="L79" s="66"/>
      <c r="M79" s="69"/>
      <c r="N79" s="69"/>
      <c r="O79" s="69"/>
      <c r="P79" s="69"/>
      <c r="Q79" s="69"/>
      <c r="R79" s="69"/>
      <c r="S79" s="69"/>
    </row>
    <row r="80" spans="1:19" s="4" customFormat="1" ht="15.75">
      <c r="A80" s="27" t="s">
        <v>436</v>
      </c>
      <c r="B80" s="28" t="s">
        <v>65</v>
      </c>
      <c r="C80" s="29" t="s">
        <v>309</v>
      </c>
      <c r="D80" s="56">
        <v>238</v>
      </c>
      <c r="E80" s="30">
        <v>19.64</v>
      </c>
      <c r="F80" s="30">
        <f>ROUND(D80*E80,2)</f>
        <v>4674.32</v>
      </c>
      <c r="G80" s="30">
        <f>ROUND(E80*$I$10,2)</f>
        <v>24.55</v>
      </c>
      <c r="H80" s="30">
        <f>ROUND(D80*G80,2)</f>
        <v>5842.9</v>
      </c>
      <c r="I80" s="31"/>
      <c r="J80" s="8"/>
      <c r="K80" s="62"/>
      <c r="L80" s="66"/>
      <c r="M80" s="8"/>
      <c r="N80" s="8"/>
      <c r="O80" s="8"/>
      <c r="P80" s="8"/>
      <c r="Q80" s="8"/>
      <c r="R80" s="8"/>
      <c r="S80" s="8"/>
    </row>
    <row r="81" spans="1:19" s="4" customFormat="1" ht="15.75">
      <c r="A81" s="27" t="s">
        <v>437</v>
      </c>
      <c r="B81" s="28" t="s">
        <v>66</v>
      </c>
      <c r="C81" s="29" t="s">
        <v>309</v>
      </c>
      <c r="D81" s="56">
        <v>59.5</v>
      </c>
      <c r="E81" s="30">
        <v>26.18</v>
      </c>
      <c r="F81" s="30">
        <f>ROUND(D81*E81,2)</f>
        <v>1557.71</v>
      </c>
      <c r="G81" s="30">
        <f>ROUND(E81*$I$10,2)</f>
        <v>32.729999999999997</v>
      </c>
      <c r="H81" s="30">
        <f>ROUND(D81*G81,2)</f>
        <v>1947.44</v>
      </c>
      <c r="I81" s="31"/>
      <c r="J81" s="8"/>
      <c r="K81" s="62"/>
      <c r="L81" s="66"/>
      <c r="M81" s="8"/>
      <c r="N81" s="8"/>
      <c r="O81" s="8"/>
      <c r="P81" s="8"/>
      <c r="Q81" s="8"/>
      <c r="R81" s="8"/>
      <c r="S81" s="8"/>
    </row>
    <row r="82" spans="1:19" s="4" customFormat="1" ht="15.75">
      <c r="A82" s="23" t="s">
        <v>438</v>
      </c>
      <c r="B82" s="20" t="s">
        <v>67</v>
      </c>
      <c r="C82" s="29"/>
      <c r="D82" s="56"/>
      <c r="E82" s="30"/>
      <c r="F82" s="30"/>
      <c r="G82" s="30"/>
      <c r="H82" s="30"/>
      <c r="I82" s="31"/>
      <c r="J82" s="8"/>
      <c r="K82" s="62"/>
      <c r="L82" s="66"/>
      <c r="M82" s="8"/>
      <c r="N82" s="8"/>
      <c r="O82" s="8"/>
      <c r="P82" s="8"/>
      <c r="Q82" s="8"/>
      <c r="R82" s="8"/>
      <c r="S82" s="8"/>
    </row>
    <row r="83" spans="1:19" s="4" customFormat="1" ht="15.75">
      <c r="A83" s="27" t="s">
        <v>439</v>
      </c>
      <c r="B83" s="28" t="s">
        <v>68</v>
      </c>
      <c r="C83" s="29" t="s">
        <v>309</v>
      </c>
      <c r="D83" s="56">
        <v>48</v>
      </c>
      <c r="E83" s="30">
        <v>15.25</v>
      </c>
      <c r="F83" s="30">
        <f>ROUND(D83*E83,2)</f>
        <v>732</v>
      </c>
      <c r="G83" s="30">
        <f>ROUND(E83*$I$10,2)</f>
        <v>19.059999999999999</v>
      </c>
      <c r="H83" s="30">
        <f>ROUND(D83*G83,2)</f>
        <v>914.88</v>
      </c>
      <c r="I83" s="31"/>
      <c r="J83" s="8"/>
      <c r="K83" s="62"/>
      <c r="L83" s="66"/>
      <c r="M83" s="8"/>
      <c r="N83" s="8"/>
      <c r="O83" s="8"/>
      <c r="P83" s="8"/>
      <c r="Q83" s="8"/>
      <c r="R83" s="8"/>
      <c r="S83" s="8"/>
    </row>
    <row r="84" spans="1:19" s="4" customFormat="1" ht="15.75">
      <c r="A84" s="27" t="s">
        <v>744</v>
      </c>
      <c r="B84" s="28" t="s">
        <v>69</v>
      </c>
      <c r="C84" s="29" t="s">
        <v>309</v>
      </c>
      <c r="D84" s="56">
        <v>33.4</v>
      </c>
      <c r="E84" s="30">
        <v>1.75</v>
      </c>
      <c r="F84" s="30">
        <f>ROUND(D84*E84,2)</f>
        <v>58.45</v>
      </c>
      <c r="G84" s="30">
        <f>ROUND(E84*$I$10,2)</f>
        <v>2.19</v>
      </c>
      <c r="H84" s="30">
        <f>ROUND(D84*G84,2)</f>
        <v>73.150000000000006</v>
      </c>
      <c r="I84" s="31"/>
      <c r="J84" s="8"/>
      <c r="K84" s="62"/>
      <c r="L84" s="66"/>
      <c r="M84" s="8"/>
      <c r="N84" s="8"/>
      <c r="O84" s="8"/>
      <c r="P84" s="8"/>
      <c r="Q84" s="8"/>
      <c r="R84" s="8"/>
      <c r="S84" s="8"/>
    </row>
    <row r="85" spans="1:19" s="4" customFormat="1" ht="15.75">
      <c r="A85" s="23" t="s">
        <v>441</v>
      </c>
      <c r="B85" s="20" t="s">
        <v>70</v>
      </c>
      <c r="C85" s="29"/>
      <c r="D85" s="56"/>
      <c r="E85" s="30"/>
      <c r="F85" s="30"/>
      <c r="G85" s="30"/>
      <c r="H85" s="30"/>
      <c r="I85" s="31"/>
      <c r="J85" s="8"/>
      <c r="K85" s="62"/>
      <c r="L85" s="66"/>
      <c r="M85" s="8"/>
      <c r="N85" s="8"/>
      <c r="O85" s="8"/>
      <c r="P85" s="8"/>
      <c r="Q85" s="8"/>
      <c r="R85" s="8"/>
      <c r="S85" s="8"/>
    </row>
    <row r="86" spans="1:19" s="4" customFormat="1" ht="15.75">
      <c r="A86" s="27" t="s">
        <v>440</v>
      </c>
      <c r="B86" s="28" t="s">
        <v>71</v>
      </c>
      <c r="C86" s="29" t="s">
        <v>310</v>
      </c>
      <c r="D86" s="56">
        <v>666.39</v>
      </c>
      <c r="E86" s="30">
        <v>1.1100000000000001</v>
      </c>
      <c r="F86" s="30">
        <f>ROUND(D86*E86,2)</f>
        <v>739.69</v>
      </c>
      <c r="G86" s="30">
        <f>ROUND(E86*$I$10,2)</f>
        <v>1.39</v>
      </c>
      <c r="H86" s="30">
        <f>ROUND(D86*G86,2)</f>
        <v>926.28</v>
      </c>
      <c r="I86" s="31"/>
      <c r="J86" s="8"/>
      <c r="K86" s="62"/>
      <c r="L86" s="66"/>
      <c r="M86" s="8"/>
      <c r="N86" s="8"/>
      <c r="O86" s="8"/>
      <c r="P86" s="8"/>
      <c r="Q86" s="8"/>
      <c r="R86" s="8"/>
      <c r="S86" s="8"/>
    </row>
    <row r="87" spans="1:19" s="9" customFormat="1" ht="15.75">
      <c r="A87" s="23" t="s">
        <v>745</v>
      </c>
      <c r="B87" s="20" t="s">
        <v>72</v>
      </c>
      <c r="C87" s="19"/>
      <c r="D87" s="55"/>
      <c r="E87" s="18"/>
      <c r="F87" s="18"/>
      <c r="G87" s="18"/>
      <c r="H87" s="18"/>
      <c r="I87" s="13"/>
      <c r="J87" s="69"/>
      <c r="K87" s="68"/>
      <c r="L87" s="66"/>
      <c r="M87" s="69"/>
      <c r="N87" s="69"/>
      <c r="O87" s="69"/>
      <c r="P87" s="69"/>
      <c r="Q87" s="69"/>
      <c r="R87" s="69"/>
      <c r="S87" s="69"/>
    </row>
    <row r="88" spans="1:19" s="4" customFormat="1" ht="15.75">
      <c r="A88" s="27" t="s">
        <v>746</v>
      </c>
      <c r="B88" s="28" t="s">
        <v>319</v>
      </c>
      <c r="C88" s="29" t="s">
        <v>309</v>
      </c>
      <c r="D88" s="56">
        <v>238</v>
      </c>
      <c r="E88" s="30">
        <v>37.5</v>
      </c>
      <c r="F88" s="30">
        <f>ROUND(D88*E88,2)</f>
        <v>8925</v>
      </c>
      <c r="G88" s="30">
        <f>ROUND(E88*$I$10,2)</f>
        <v>46.88</v>
      </c>
      <c r="H88" s="30">
        <f>ROUND(D88*G88,2)</f>
        <v>11157.44</v>
      </c>
      <c r="I88" s="31"/>
      <c r="J88" s="8"/>
      <c r="K88" s="62"/>
      <c r="L88" s="66"/>
      <c r="M88" s="8"/>
      <c r="N88" s="8"/>
      <c r="O88" s="8"/>
      <c r="P88" s="8"/>
      <c r="Q88" s="8"/>
      <c r="R88" s="8"/>
      <c r="S88" s="8"/>
    </row>
    <row r="89" spans="1:19" s="5" customFormat="1" ht="15.75">
      <c r="A89" s="86">
        <v>3</v>
      </c>
      <c r="B89" s="87" t="s">
        <v>73</v>
      </c>
      <c r="C89" s="88"/>
      <c r="D89" s="89"/>
      <c r="E89" s="90"/>
      <c r="F89" s="90">
        <f>SUM(F90:F104)</f>
        <v>45884.87</v>
      </c>
      <c r="G89" s="90"/>
      <c r="H89" s="90">
        <f>SUM(H90:H104)</f>
        <v>57369.440000000002</v>
      </c>
      <c r="I89" s="91">
        <f>H89/$H$387*100</f>
        <v>2.0961217908265826</v>
      </c>
      <c r="J89" s="65"/>
      <c r="K89" s="68"/>
      <c r="L89" s="66"/>
      <c r="M89" s="65"/>
      <c r="N89" s="65"/>
      <c r="O89" s="65"/>
      <c r="P89" s="65"/>
      <c r="Q89" s="65"/>
      <c r="R89" s="65"/>
      <c r="S89" s="65"/>
    </row>
    <row r="90" spans="1:19" ht="15.75">
      <c r="A90" s="23" t="s">
        <v>385</v>
      </c>
      <c r="B90" s="20" t="s">
        <v>74</v>
      </c>
      <c r="C90" s="19"/>
      <c r="D90" s="55"/>
      <c r="E90" s="18"/>
      <c r="F90" s="18"/>
      <c r="G90" s="18"/>
      <c r="H90" s="18"/>
      <c r="I90" s="13"/>
      <c r="K90" s="62"/>
      <c r="L90" s="66"/>
    </row>
    <row r="91" spans="1:19" s="2" customFormat="1" ht="15.75">
      <c r="A91" s="27" t="s">
        <v>442</v>
      </c>
      <c r="B91" s="28" t="s">
        <v>75</v>
      </c>
      <c r="C91" s="29" t="s">
        <v>304</v>
      </c>
      <c r="D91" s="56">
        <v>82.8</v>
      </c>
      <c r="E91" s="30">
        <v>2.88</v>
      </c>
      <c r="F91" s="30">
        <f>ROUND(D91*E91,2)</f>
        <v>238.46</v>
      </c>
      <c r="G91" s="30">
        <f>ROUND(E91*$I$10,2)</f>
        <v>3.6</v>
      </c>
      <c r="H91" s="30">
        <f>ROUND(D91*G91,2)</f>
        <v>298.08</v>
      </c>
      <c r="I91" s="31"/>
      <c r="J91" s="11"/>
      <c r="K91" s="62"/>
      <c r="L91" s="66"/>
      <c r="M91" s="11"/>
      <c r="N91" s="11"/>
      <c r="O91" s="11"/>
      <c r="P91" s="11"/>
      <c r="Q91" s="11"/>
      <c r="R91" s="11"/>
      <c r="S91" s="11"/>
    </row>
    <row r="92" spans="1:19" s="1" customFormat="1" ht="15.75">
      <c r="A92" s="23" t="s">
        <v>443</v>
      </c>
      <c r="B92" s="20" t="s">
        <v>78</v>
      </c>
      <c r="C92" s="19"/>
      <c r="D92" s="55"/>
      <c r="E92" s="18"/>
      <c r="F92" s="18"/>
      <c r="G92" s="18"/>
      <c r="H92" s="18"/>
      <c r="I92" s="13"/>
      <c r="J92" s="71"/>
      <c r="K92" s="68"/>
      <c r="L92" s="66"/>
      <c r="M92" s="71"/>
      <c r="N92" s="71"/>
      <c r="O92" s="71"/>
      <c r="P92" s="71"/>
      <c r="Q92" s="71"/>
      <c r="R92" s="71"/>
      <c r="S92" s="71"/>
    </row>
    <row r="93" spans="1:19" s="2" customFormat="1" ht="15.75">
      <c r="A93" s="27" t="s">
        <v>444</v>
      </c>
      <c r="B93" s="28" t="s">
        <v>79</v>
      </c>
      <c r="C93" s="29" t="s">
        <v>309</v>
      </c>
      <c r="D93" s="56">
        <v>606.74</v>
      </c>
      <c r="E93" s="30">
        <v>39.270000000000003</v>
      </c>
      <c r="F93" s="30">
        <f>ROUND(D93*E93,2)</f>
        <v>23826.68</v>
      </c>
      <c r="G93" s="30">
        <f>ROUND(E93*$I$10,2)</f>
        <v>49.09</v>
      </c>
      <c r="H93" s="30">
        <f>ROUND(D93*G93,2)</f>
        <v>29784.87</v>
      </c>
      <c r="I93" s="31"/>
      <c r="J93" s="11"/>
      <c r="K93" s="62"/>
      <c r="L93" s="66"/>
      <c r="M93" s="11"/>
      <c r="N93" s="11"/>
      <c r="O93" s="11"/>
      <c r="P93" s="11"/>
      <c r="Q93" s="11"/>
      <c r="R93" s="11"/>
      <c r="S93" s="11"/>
    </row>
    <row r="94" spans="1:19" ht="15.75">
      <c r="A94" s="23" t="s">
        <v>445</v>
      </c>
      <c r="B94" s="20" t="s">
        <v>80</v>
      </c>
      <c r="C94" s="19"/>
      <c r="D94" s="55"/>
      <c r="E94" s="18"/>
      <c r="F94" s="18"/>
      <c r="G94" s="18"/>
      <c r="H94" s="18"/>
      <c r="I94" s="13"/>
      <c r="K94" s="62"/>
      <c r="L94" s="66"/>
    </row>
    <row r="95" spans="1:19" s="2" customFormat="1" ht="15.75">
      <c r="A95" s="27" t="s">
        <v>446</v>
      </c>
      <c r="B95" s="28" t="s">
        <v>68</v>
      </c>
      <c r="C95" s="29" t="s">
        <v>309</v>
      </c>
      <c r="D95" s="56">
        <v>109.67000000000002</v>
      </c>
      <c r="E95" s="30">
        <v>39.270000000000003</v>
      </c>
      <c r="F95" s="30">
        <f>ROUND(D95*E95,2)</f>
        <v>4306.74</v>
      </c>
      <c r="G95" s="30">
        <f>ROUND(E95*$I$10,2)</f>
        <v>49.09</v>
      </c>
      <c r="H95" s="30">
        <f>ROUND(D95*G95,2)</f>
        <v>5383.7</v>
      </c>
      <c r="I95" s="31"/>
      <c r="J95" s="11"/>
      <c r="K95" s="62"/>
      <c r="L95" s="66"/>
      <c r="M95" s="11"/>
      <c r="N95" s="11"/>
      <c r="O95" s="11"/>
      <c r="P95" s="11"/>
      <c r="Q95" s="11"/>
      <c r="R95" s="11"/>
      <c r="S95" s="11"/>
    </row>
    <row r="96" spans="1:19" s="2" customFormat="1" ht="15.75">
      <c r="A96" s="27" t="s">
        <v>447</v>
      </c>
      <c r="B96" s="28" t="s">
        <v>81</v>
      </c>
      <c r="C96" s="29" t="s">
        <v>309</v>
      </c>
      <c r="D96" s="56">
        <v>375.49</v>
      </c>
      <c r="E96" s="30">
        <v>18.440000000000001</v>
      </c>
      <c r="F96" s="30">
        <f>ROUND(D96*E96,2)</f>
        <v>6924.04</v>
      </c>
      <c r="G96" s="30">
        <f>ROUND(E96*$I$10,2)</f>
        <v>23.05</v>
      </c>
      <c r="H96" s="30">
        <f>ROUND(D96*G96,2)</f>
        <v>8655.0400000000009</v>
      </c>
      <c r="I96" s="31"/>
      <c r="J96" s="11"/>
      <c r="K96" s="62"/>
      <c r="L96" s="66"/>
      <c r="M96" s="11"/>
      <c r="N96" s="11"/>
      <c r="O96" s="11"/>
      <c r="P96" s="11"/>
      <c r="Q96" s="11"/>
      <c r="R96" s="11"/>
      <c r="S96" s="11"/>
    </row>
    <row r="97" spans="1:19" ht="15.75">
      <c r="A97" s="23" t="s">
        <v>448</v>
      </c>
      <c r="B97" s="20" t="s">
        <v>82</v>
      </c>
      <c r="C97" s="19"/>
      <c r="D97" s="55"/>
      <c r="E97" s="18"/>
      <c r="F97" s="18"/>
      <c r="G97" s="18"/>
      <c r="H97" s="18"/>
      <c r="I97" s="13"/>
      <c r="K97" s="62"/>
      <c r="L97" s="66"/>
    </row>
    <row r="98" spans="1:19" s="4" customFormat="1" ht="15.75">
      <c r="A98" s="27" t="s">
        <v>449</v>
      </c>
      <c r="B98" s="28" t="s">
        <v>77</v>
      </c>
      <c r="C98" s="29" t="s">
        <v>304</v>
      </c>
      <c r="D98" s="56">
        <v>86.4</v>
      </c>
      <c r="E98" s="30">
        <v>4.32</v>
      </c>
      <c r="F98" s="30">
        <f>ROUND(D98*E98,2)</f>
        <v>373.25</v>
      </c>
      <c r="G98" s="30">
        <f>ROUND(E98*$I$10,2)</f>
        <v>5.4</v>
      </c>
      <c r="H98" s="30">
        <f>ROUND(D98*G98,2)</f>
        <v>466.56</v>
      </c>
      <c r="I98" s="31"/>
      <c r="J98" s="8"/>
      <c r="K98" s="62"/>
      <c r="L98" s="66"/>
      <c r="M98" s="8"/>
      <c r="N98" s="8"/>
      <c r="O98" s="8"/>
      <c r="P98" s="8"/>
      <c r="Q98" s="8"/>
      <c r="R98" s="8"/>
      <c r="S98" s="8"/>
    </row>
    <row r="99" spans="1:19" s="4" customFormat="1" ht="15.75">
      <c r="A99" s="27" t="s">
        <v>450</v>
      </c>
      <c r="B99" s="28" t="s">
        <v>76</v>
      </c>
      <c r="C99" s="29" t="s">
        <v>304</v>
      </c>
      <c r="D99" s="56">
        <v>1611.96</v>
      </c>
      <c r="E99" s="30">
        <v>3.82</v>
      </c>
      <c r="F99" s="30">
        <f>ROUND(D99*E99,2)</f>
        <v>6157.69</v>
      </c>
      <c r="G99" s="30">
        <f>ROUND(E99*$I$10,2)</f>
        <v>4.78</v>
      </c>
      <c r="H99" s="30">
        <f>ROUND(D99*G99,2)</f>
        <v>7705.17</v>
      </c>
      <c r="I99" s="31"/>
      <c r="J99" s="8"/>
      <c r="K99" s="62"/>
      <c r="L99" s="66"/>
      <c r="M99" s="8"/>
      <c r="N99" s="8"/>
      <c r="O99" s="8"/>
      <c r="P99" s="8"/>
      <c r="Q99" s="8"/>
      <c r="R99" s="8"/>
      <c r="S99" s="8"/>
    </row>
    <row r="100" spans="1:19" s="1" customFormat="1" ht="15.75">
      <c r="A100" s="23" t="s">
        <v>451</v>
      </c>
      <c r="B100" s="20" t="s">
        <v>64</v>
      </c>
      <c r="C100" s="19"/>
      <c r="D100" s="55"/>
      <c r="E100" s="18"/>
      <c r="F100" s="18"/>
      <c r="G100" s="18"/>
      <c r="H100" s="18"/>
      <c r="I100" s="13"/>
      <c r="J100" s="71"/>
      <c r="K100" s="68"/>
      <c r="L100" s="66"/>
      <c r="M100" s="71"/>
      <c r="N100" s="71"/>
      <c r="O100" s="71"/>
      <c r="P100" s="71"/>
      <c r="Q100" s="71"/>
      <c r="R100" s="71"/>
      <c r="S100" s="71"/>
    </row>
    <row r="101" spans="1:19" ht="15.75">
      <c r="A101" s="27" t="s">
        <v>452</v>
      </c>
      <c r="B101" s="28" t="s">
        <v>83</v>
      </c>
      <c r="C101" s="29" t="s">
        <v>309</v>
      </c>
      <c r="D101" s="56">
        <v>97.26</v>
      </c>
      <c r="E101" s="30">
        <v>19.64</v>
      </c>
      <c r="F101" s="30">
        <f>ROUND(D101*E101,2)</f>
        <v>1910.19</v>
      </c>
      <c r="G101" s="30">
        <f>ROUND(E101*$I$10,2)</f>
        <v>24.55</v>
      </c>
      <c r="H101" s="30">
        <f>ROUND(D101*G101,2)</f>
        <v>2387.73</v>
      </c>
      <c r="I101" s="31"/>
      <c r="K101" s="62"/>
      <c r="L101" s="66"/>
    </row>
    <row r="102" spans="1:19" ht="15.75">
      <c r="A102" s="27" t="s">
        <v>453</v>
      </c>
      <c r="B102" s="28" t="s">
        <v>84</v>
      </c>
      <c r="C102" s="29" t="s">
        <v>309</v>
      </c>
      <c r="D102" s="56">
        <v>24.31</v>
      </c>
      <c r="E102" s="30">
        <v>26.18</v>
      </c>
      <c r="F102" s="30">
        <f>ROUND(D102*E102,2)</f>
        <v>636.44000000000005</v>
      </c>
      <c r="G102" s="30">
        <f>ROUND(E102*$I$10,2)</f>
        <v>32.729999999999997</v>
      </c>
      <c r="H102" s="30">
        <f>ROUND(D102*G102,2)</f>
        <v>795.67</v>
      </c>
      <c r="I102" s="31"/>
      <c r="K102" s="62"/>
      <c r="L102" s="66"/>
    </row>
    <row r="103" spans="1:19" s="1" customFormat="1" ht="15.75">
      <c r="A103" s="23" t="s">
        <v>454</v>
      </c>
      <c r="B103" s="20" t="s">
        <v>750</v>
      </c>
      <c r="C103" s="19"/>
      <c r="D103" s="55"/>
      <c r="E103" s="18"/>
      <c r="F103" s="18"/>
      <c r="G103" s="18"/>
      <c r="H103" s="18"/>
      <c r="I103" s="13"/>
      <c r="J103" s="71"/>
      <c r="K103" s="68"/>
      <c r="L103" s="66"/>
      <c r="M103" s="71"/>
      <c r="N103" s="71"/>
      <c r="O103" s="71"/>
      <c r="P103" s="71"/>
      <c r="Q103" s="71"/>
      <c r="R103" s="71"/>
      <c r="S103" s="71"/>
    </row>
    <row r="104" spans="1:19" s="4" customFormat="1" ht="15.75">
      <c r="A104" s="27" t="s">
        <v>455</v>
      </c>
      <c r="B104" s="28" t="s">
        <v>71</v>
      </c>
      <c r="C104" s="29" t="s">
        <v>310</v>
      </c>
      <c r="D104" s="56">
        <v>1361.6</v>
      </c>
      <c r="E104" s="30">
        <v>1.1100000000000001</v>
      </c>
      <c r="F104" s="30">
        <f>ROUND(D104*E104,2)</f>
        <v>1511.38</v>
      </c>
      <c r="G104" s="30">
        <f>ROUND(E104*$I$10,2)</f>
        <v>1.39</v>
      </c>
      <c r="H104" s="30">
        <f>ROUND(D104*G104,2)</f>
        <v>1892.62</v>
      </c>
      <c r="I104" s="31"/>
      <c r="J104" s="8"/>
      <c r="K104" s="62"/>
      <c r="L104" s="62"/>
      <c r="M104" s="8"/>
      <c r="N104" s="8"/>
      <c r="O104" s="8"/>
      <c r="P104" s="8"/>
      <c r="Q104" s="8"/>
      <c r="R104" s="8"/>
      <c r="S104" s="8"/>
    </row>
    <row r="105" spans="1:19" s="5" customFormat="1" ht="15.75">
      <c r="A105" s="86">
        <v>4</v>
      </c>
      <c r="B105" s="87" t="s">
        <v>85</v>
      </c>
      <c r="C105" s="88"/>
      <c r="D105" s="89"/>
      <c r="E105" s="90"/>
      <c r="F105" s="90">
        <f>SUM(F106:F118)</f>
        <v>66014.28</v>
      </c>
      <c r="G105" s="90"/>
      <c r="H105" s="90">
        <f>SUM(H106:H118)</f>
        <v>82530.58</v>
      </c>
      <c r="I105" s="91">
        <f>H105/$H$387*100</f>
        <v>3.0154407494226287</v>
      </c>
      <c r="J105" s="65"/>
      <c r="K105" s="68"/>
      <c r="L105" s="66"/>
      <c r="M105" s="65"/>
      <c r="N105" s="65"/>
      <c r="O105" s="65"/>
      <c r="P105" s="65"/>
      <c r="Q105" s="65"/>
      <c r="R105" s="65"/>
      <c r="S105" s="65"/>
    </row>
    <row r="106" spans="1:19" s="3" customFormat="1" ht="15.75">
      <c r="A106" s="23" t="s">
        <v>456</v>
      </c>
      <c r="B106" s="20" t="s">
        <v>86</v>
      </c>
      <c r="C106" s="19"/>
      <c r="D106" s="55"/>
      <c r="E106" s="18"/>
      <c r="F106" s="18"/>
      <c r="G106" s="18"/>
      <c r="H106" s="18"/>
      <c r="I106" s="13"/>
      <c r="J106" s="67"/>
      <c r="K106" s="68"/>
      <c r="L106" s="66"/>
      <c r="M106" s="67"/>
      <c r="N106" s="67"/>
      <c r="O106" s="67"/>
      <c r="P106" s="67"/>
      <c r="Q106" s="67"/>
      <c r="R106" s="67"/>
      <c r="S106" s="67"/>
    </row>
    <row r="107" spans="1:19" s="2" customFormat="1" ht="15.75">
      <c r="A107" s="27" t="s">
        <v>457</v>
      </c>
      <c r="B107" s="28" t="s">
        <v>87</v>
      </c>
      <c r="C107" s="29" t="s">
        <v>309</v>
      </c>
      <c r="D107" s="56">
        <v>35.64</v>
      </c>
      <c r="E107" s="30">
        <v>249.28</v>
      </c>
      <c r="F107" s="30">
        <f>ROUND(D107*E107,2)</f>
        <v>8884.34</v>
      </c>
      <c r="G107" s="30">
        <f>ROUND(E107*$I$10,2)</f>
        <v>311.60000000000002</v>
      </c>
      <c r="H107" s="30">
        <f>ROUND(D107*G107,2)</f>
        <v>11105.42</v>
      </c>
      <c r="I107" s="31"/>
      <c r="J107" s="11"/>
      <c r="K107" s="62"/>
      <c r="L107" s="66"/>
      <c r="M107" s="11"/>
      <c r="N107" s="11"/>
      <c r="O107" s="11"/>
      <c r="P107" s="11"/>
      <c r="Q107" s="11"/>
      <c r="R107" s="11"/>
      <c r="S107" s="11"/>
    </row>
    <row r="108" spans="1:19" s="1" customFormat="1" ht="15.75">
      <c r="A108" s="23" t="s">
        <v>458</v>
      </c>
      <c r="B108" s="20" t="s">
        <v>88</v>
      </c>
      <c r="C108" s="19"/>
      <c r="D108" s="55"/>
      <c r="E108" s="18"/>
      <c r="F108" s="18"/>
      <c r="G108" s="18"/>
      <c r="H108" s="18"/>
      <c r="I108" s="13"/>
      <c r="J108" s="71"/>
      <c r="K108" s="68"/>
      <c r="L108" s="66"/>
      <c r="M108" s="71"/>
      <c r="N108" s="71"/>
      <c r="O108" s="71"/>
      <c r="P108" s="71"/>
      <c r="Q108" s="71"/>
      <c r="R108" s="71"/>
      <c r="S108" s="71"/>
    </row>
    <row r="109" spans="1:19" s="2" customFormat="1" ht="15.75">
      <c r="A109" s="27" t="s">
        <v>459</v>
      </c>
      <c r="B109" s="28" t="s">
        <v>89</v>
      </c>
      <c r="C109" s="29" t="s">
        <v>305</v>
      </c>
      <c r="D109" s="56">
        <v>12</v>
      </c>
      <c r="E109" s="30">
        <v>32.17</v>
      </c>
      <c r="F109" s="30">
        <f>ROUND(D109*E109,2)</f>
        <v>386.04</v>
      </c>
      <c r="G109" s="30">
        <f>ROUND(E109*$I$10,2)</f>
        <v>40.21</v>
      </c>
      <c r="H109" s="30">
        <f>ROUND(D109*G109,2)</f>
        <v>482.52</v>
      </c>
      <c r="I109" s="31"/>
      <c r="J109" s="11"/>
      <c r="K109" s="62"/>
      <c r="L109" s="66"/>
      <c r="M109" s="11"/>
      <c r="N109" s="11"/>
      <c r="O109" s="11"/>
      <c r="P109" s="11"/>
      <c r="Q109" s="11"/>
      <c r="R109" s="11"/>
      <c r="S109" s="11"/>
    </row>
    <row r="110" spans="1:19" s="4" customFormat="1" ht="15.75">
      <c r="A110" s="27" t="s">
        <v>460</v>
      </c>
      <c r="B110" s="28" t="s">
        <v>90</v>
      </c>
      <c r="C110" s="29" t="s">
        <v>305</v>
      </c>
      <c r="D110" s="56">
        <v>72</v>
      </c>
      <c r="E110" s="30">
        <v>58.78</v>
      </c>
      <c r="F110" s="30">
        <f>ROUND(D110*E110,2)</f>
        <v>4232.16</v>
      </c>
      <c r="G110" s="30">
        <f>ROUND(E110*$I$10,2)</f>
        <v>73.48</v>
      </c>
      <c r="H110" s="30">
        <f>ROUND(D110*G110,2)</f>
        <v>5290.56</v>
      </c>
      <c r="I110" s="31"/>
      <c r="J110" s="8"/>
      <c r="K110" s="62"/>
      <c r="L110" s="66"/>
      <c r="M110" s="8"/>
      <c r="N110" s="8"/>
      <c r="O110" s="8"/>
      <c r="P110" s="8"/>
      <c r="Q110" s="8"/>
      <c r="R110" s="8"/>
      <c r="S110" s="8"/>
    </row>
    <row r="111" spans="1:19" s="1" customFormat="1" ht="15.75">
      <c r="A111" s="23" t="s">
        <v>461</v>
      </c>
      <c r="B111" s="20" t="s">
        <v>91</v>
      </c>
      <c r="C111" s="19"/>
      <c r="D111" s="55"/>
      <c r="E111" s="18"/>
      <c r="F111" s="18"/>
      <c r="G111" s="18"/>
      <c r="H111" s="18"/>
      <c r="I111" s="13"/>
      <c r="J111" s="71"/>
      <c r="K111" s="68"/>
      <c r="L111" s="66"/>
      <c r="M111" s="71"/>
      <c r="N111" s="71"/>
      <c r="O111" s="71"/>
      <c r="P111" s="71"/>
      <c r="Q111" s="71"/>
      <c r="R111" s="71"/>
      <c r="S111" s="71"/>
    </row>
    <row r="112" spans="1:19" s="2" customFormat="1" ht="15.75">
      <c r="A112" s="27" t="s">
        <v>462</v>
      </c>
      <c r="B112" s="28" t="s">
        <v>92</v>
      </c>
      <c r="C112" s="29" t="s">
        <v>304</v>
      </c>
      <c r="D112" s="56">
        <v>123.58</v>
      </c>
      <c r="E112" s="30">
        <v>50.49</v>
      </c>
      <c r="F112" s="30">
        <f>ROUND(D112*E112,2)</f>
        <v>6239.55</v>
      </c>
      <c r="G112" s="30">
        <f>ROUND(E112*$I$10,2)</f>
        <v>63.11</v>
      </c>
      <c r="H112" s="30">
        <f>ROUND(D112*G112,2)</f>
        <v>7799.13</v>
      </c>
      <c r="I112" s="31"/>
      <c r="J112" s="11"/>
      <c r="K112" s="62"/>
      <c r="L112" s="66"/>
      <c r="M112" s="11"/>
      <c r="N112" s="11"/>
      <c r="O112" s="11"/>
      <c r="P112" s="11"/>
      <c r="Q112" s="11"/>
      <c r="R112" s="11"/>
      <c r="S112" s="11"/>
    </row>
    <row r="113" spans="1:19" s="1" customFormat="1" ht="15.75">
      <c r="A113" s="23" t="s">
        <v>463</v>
      </c>
      <c r="B113" s="20" t="s">
        <v>93</v>
      </c>
      <c r="C113" s="19"/>
      <c r="D113" s="55"/>
      <c r="E113" s="18"/>
      <c r="F113" s="18"/>
      <c r="G113" s="18"/>
      <c r="H113" s="18"/>
      <c r="I113" s="13"/>
      <c r="J113" s="71"/>
      <c r="K113" s="68"/>
      <c r="L113" s="66"/>
      <c r="M113" s="71"/>
      <c r="N113" s="71"/>
      <c r="O113" s="71"/>
      <c r="P113" s="71"/>
      <c r="Q113" s="71"/>
      <c r="R113" s="71"/>
      <c r="S113" s="71"/>
    </row>
    <row r="114" spans="1:19" s="2" customFormat="1" ht="15.75">
      <c r="A114" s="27" t="s">
        <v>464</v>
      </c>
      <c r="B114" s="28" t="s">
        <v>94</v>
      </c>
      <c r="C114" s="29" t="s">
        <v>311</v>
      </c>
      <c r="D114" s="56">
        <v>2580.64</v>
      </c>
      <c r="E114" s="30">
        <v>6.86</v>
      </c>
      <c r="F114" s="30">
        <f>ROUND(D114*E114,2)</f>
        <v>17703.189999999999</v>
      </c>
      <c r="G114" s="30">
        <f>ROUND(E114*$I$10,2)</f>
        <v>8.58</v>
      </c>
      <c r="H114" s="30">
        <f>ROUND(D114*G114,2)</f>
        <v>22141.89</v>
      </c>
      <c r="I114" s="31"/>
      <c r="J114" s="11"/>
      <c r="K114" s="62"/>
      <c r="L114" s="66"/>
      <c r="M114" s="11"/>
      <c r="N114" s="11"/>
      <c r="O114" s="11"/>
      <c r="P114" s="11"/>
      <c r="Q114" s="11"/>
      <c r="R114" s="11"/>
      <c r="S114" s="11"/>
    </row>
    <row r="115" spans="1:19" s="1" customFormat="1" ht="15.75">
      <c r="A115" s="23" t="s">
        <v>465</v>
      </c>
      <c r="B115" s="20" t="s">
        <v>97</v>
      </c>
      <c r="C115" s="19"/>
      <c r="D115" s="55"/>
      <c r="E115" s="18"/>
      <c r="F115" s="18"/>
      <c r="G115" s="18"/>
      <c r="H115" s="18"/>
      <c r="I115" s="13"/>
      <c r="J115" s="71"/>
      <c r="K115" s="68"/>
      <c r="L115" s="66"/>
      <c r="M115" s="71"/>
      <c r="N115" s="71"/>
      <c r="O115" s="71"/>
      <c r="P115" s="71"/>
      <c r="Q115" s="71"/>
      <c r="R115" s="71"/>
      <c r="S115" s="71"/>
    </row>
    <row r="116" spans="1:19" s="2" customFormat="1" ht="15.75">
      <c r="A116" s="27" t="s">
        <v>466</v>
      </c>
      <c r="B116" s="28" t="s">
        <v>95</v>
      </c>
      <c r="C116" s="29" t="s">
        <v>309</v>
      </c>
      <c r="D116" s="56">
        <v>3.75</v>
      </c>
      <c r="E116" s="30">
        <v>304.77999999999997</v>
      </c>
      <c r="F116" s="30">
        <f>ROUND(D116*E116,2)</f>
        <v>1142.93</v>
      </c>
      <c r="G116" s="30">
        <f>ROUND(E116*$I$10,2)</f>
        <v>380.98</v>
      </c>
      <c r="H116" s="30">
        <f>ROUND(D116*G116,2)</f>
        <v>1428.68</v>
      </c>
      <c r="I116" s="31"/>
      <c r="J116" s="11"/>
      <c r="K116" s="62"/>
      <c r="L116" s="66"/>
      <c r="M116" s="11"/>
      <c r="N116" s="11"/>
      <c r="O116" s="11"/>
      <c r="P116" s="11"/>
      <c r="Q116" s="11"/>
      <c r="R116" s="11"/>
      <c r="S116" s="11"/>
    </row>
    <row r="117" spans="1:19" s="2" customFormat="1" ht="15.75">
      <c r="A117" s="27" t="s">
        <v>467</v>
      </c>
      <c r="B117" s="28" t="s">
        <v>96</v>
      </c>
      <c r="C117" s="29" t="s">
        <v>309</v>
      </c>
      <c r="D117" s="56">
        <v>74.3</v>
      </c>
      <c r="E117" s="30">
        <v>333.13</v>
      </c>
      <c r="F117" s="30">
        <f>ROUND(D117*E117,2)</f>
        <v>24751.56</v>
      </c>
      <c r="G117" s="30">
        <f>ROUND(E117*$I$10,2)</f>
        <v>416.41</v>
      </c>
      <c r="H117" s="30">
        <f>ROUND(D117*G117,2)</f>
        <v>30939.26</v>
      </c>
      <c r="I117" s="31"/>
      <c r="J117" s="11"/>
      <c r="K117" s="62"/>
      <c r="L117" s="66"/>
      <c r="M117" s="11"/>
      <c r="N117" s="11"/>
      <c r="O117" s="11"/>
      <c r="P117" s="11"/>
      <c r="Q117" s="11"/>
      <c r="R117" s="11"/>
      <c r="S117" s="11"/>
    </row>
    <row r="118" spans="1:19" s="2" customFormat="1" ht="15.75">
      <c r="A118" s="27" t="s">
        <v>468</v>
      </c>
      <c r="B118" s="28" t="s">
        <v>98</v>
      </c>
      <c r="C118" s="29" t="s">
        <v>309</v>
      </c>
      <c r="D118" s="56">
        <v>7.77</v>
      </c>
      <c r="E118" s="30">
        <v>344.21</v>
      </c>
      <c r="F118" s="30">
        <f>ROUND(D118*E118,2)</f>
        <v>2674.51</v>
      </c>
      <c r="G118" s="30">
        <f>ROUND(E118*$I$10,2)</f>
        <v>430.26</v>
      </c>
      <c r="H118" s="30">
        <f>ROUND(D118*G118,2)</f>
        <v>3343.12</v>
      </c>
      <c r="I118" s="31"/>
      <c r="J118" s="11"/>
      <c r="K118" s="62"/>
      <c r="L118" s="66"/>
      <c r="M118" s="11"/>
      <c r="N118" s="11"/>
      <c r="O118" s="11"/>
      <c r="P118" s="11"/>
      <c r="Q118" s="11"/>
      <c r="R118" s="11"/>
      <c r="S118" s="11"/>
    </row>
    <row r="119" spans="1:19" s="7" customFormat="1" ht="15.75">
      <c r="A119" s="86">
        <v>5</v>
      </c>
      <c r="B119" s="87" t="s">
        <v>99</v>
      </c>
      <c r="C119" s="88"/>
      <c r="D119" s="89"/>
      <c r="E119" s="90"/>
      <c r="F119" s="90">
        <f>SUM(F120:F128)</f>
        <v>30064.329999999994</v>
      </c>
      <c r="G119" s="90"/>
      <c r="H119" s="90">
        <f>SUM(H120:H128)</f>
        <v>37582.550000000003</v>
      </c>
      <c r="I119" s="91">
        <f>H119/$H$387*100</f>
        <v>1.37316316857598</v>
      </c>
      <c r="J119" s="72"/>
      <c r="K119" s="68"/>
      <c r="L119" s="66"/>
      <c r="M119" s="72"/>
      <c r="N119" s="72"/>
      <c r="O119" s="72"/>
      <c r="P119" s="72"/>
      <c r="Q119" s="72"/>
      <c r="R119" s="72"/>
      <c r="S119" s="72"/>
    </row>
    <row r="120" spans="1:19" s="1" customFormat="1" ht="15.75">
      <c r="A120" s="23" t="s">
        <v>469</v>
      </c>
      <c r="B120" s="20" t="s">
        <v>100</v>
      </c>
      <c r="C120" s="19"/>
      <c r="D120" s="55"/>
      <c r="E120" s="18"/>
      <c r="F120" s="18"/>
      <c r="G120" s="18"/>
      <c r="H120" s="18"/>
      <c r="I120" s="13"/>
      <c r="J120" s="71"/>
      <c r="K120" s="68"/>
      <c r="L120" s="66"/>
      <c r="M120" s="71"/>
      <c r="N120" s="71"/>
      <c r="O120" s="71"/>
      <c r="P120" s="71"/>
      <c r="Q120" s="71"/>
      <c r="R120" s="71"/>
      <c r="S120" s="71"/>
    </row>
    <row r="121" spans="1:19" s="2" customFormat="1" ht="15.75">
      <c r="A121" s="27" t="s">
        <v>470</v>
      </c>
      <c r="B121" s="28" t="s">
        <v>101</v>
      </c>
      <c r="C121" s="29" t="s">
        <v>309</v>
      </c>
      <c r="D121" s="56">
        <v>42.9</v>
      </c>
      <c r="E121" s="30">
        <v>93.39</v>
      </c>
      <c r="F121" s="30">
        <f>ROUND(D121*E121,2)</f>
        <v>4006.43</v>
      </c>
      <c r="G121" s="30">
        <f>ROUND(E121*$I$10,2)</f>
        <v>116.74</v>
      </c>
      <c r="H121" s="30">
        <f>ROUND(D121*G121,2)</f>
        <v>5008.1499999999996</v>
      </c>
      <c r="I121" s="31"/>
      <c r="J121" s="11"/>
      <c r="K121" s="62"/>
      <c r="L121" s="66"/>
      <c r="M121" s="11"/>
      <c r="N121" s="11"/>
      <c r="O121" s="11"/>
      <c r="P121" s="11"/>
      <c r="Q121" s="11"/>
      <c r="R121" s="11"/>
      <c r="S121" s="11"/>
    </row>
    <row r="122" spans="1:19" s="2" customFormat="1" ht="15.75">
      <c r="A122" s="27" t="s">
        <v>471</v>
      </c>
      <c r="B122" s="28" t="s">
        <v>102</v>
      </c>
      <c r="C122" s="29" t="s">
        <v>309</v>
      </c>
      <c r="D122" s="56">
        <v>35.279999999999994</v>
      </c>
      <c r="E122" s="30">
        <v>86.2</v>
      </c>
      <c r="F122" s="30">
        <f>ROUND(D122*E122,2)</f>
        <v>3041.14</v>
      </c>
      <c r="G122" s="30">
        <f>ROUND(E122*$I$10,2)</f>
        <v>107.75</v>
      </c>
      <c r="H122" s="30">
        <f>ROUND(D122*G122,2)</f>
        <v>3801.42</v>
      </c>
      <c r="I122" s="31"/>
      <c r="J122" s="11"/>
      <c r="K122" s="62"/>
      <c r="L122" s="66"/>
      <c r="M122" s="11"/>
      <c r="N122" s="11"/>
      <c r="O122" s="11"/>
      <c r="P122" s="11"/>
      <c r="Q122" s="11"/>
      <c r="R122" s="11"/>
      <c r="S122" s="11"/>
    </row>
    <row r="123" spans="1:19" s="3" customFormat="1" ht="15.75">
      <c r="A123" s="23" t="s">
        <v>472</v>
      </c>
      <c r="B123" s="20" t="s">
        <v>103</v>
      </c>
      <c r="C123" s="19"/>
      <c r="D123" s="55"/>
      <c r="E123" s="18"/>
      <c r="F123" s="18"/>
      <c r="G123" s="18"/>
      <c r="H123" s="18"/>
      <c r="I123" s="13"/>
      <c r="J123" s="67"/>
      <c r="K123" s="68"/>
      <c r="L123" s="66"/>
      <c r="M123" s="67"/>
      <c r="N123" s="67"/>
      <c r="O123" s="67"/>
      <c r="P123" s="67"/>
      <c r="Q123" s="67"/>
      <c r="R123" s="67"/>
      <c r="S123" s="67"/>
    </row>
    <row r="124" spans="1:19" s="2" customFormat="1" ht="15.75">
      <c r="A124" s="27" t="s">
        <v>473</v>
      </c>
      <c r="B124" s="28" t="s">
        <v>104</v>
      </c>
      <c r="C124" s="29" t="s">
        <v>304</v>
      </c>
      <c r="D124" s="56">
        <v>340.76</v>
      </c>
      <c r="E124" s="30">
        <v>5.0199999999999996</v>
      </c>
      <c r="F124" s="30">
        <f>ROUND(D124*E124,2)</f>
        <v>1710.62</v>
      </c>
      <c r="G124" s="30">
        <f>ROUND(E124*$I$10,2)</f>
        <v>6.28</v>
      </c>
      <c r="H124" s="30">
        <f>ROUND(D124*G124,2)</f>
        <v>2139.9699999999998</v>
      </c>
      <c r="I124" s="31"/>
      <c r="J124" s="11"/>
      <c r="K124" s="62"/>
      <c r="L124" s="66"/>
      <c r="M124" s="11"/>
      <c r="N124" s="11"/>
      <c r="O124" s="11"/>
      <c r="P124" s="11"/>
      <c r="Q124" s="11"/>
      <c r="R124" s="11"/>
      <c r="S124" s="11"/>
    </row>
    <row r="125" spans="1:19" s="3" customFormat="1" ht="15.75">
      <c r="A125" s="23" t="s">
        <v>474</v>
      </c>
      <c r="B125" s="20" t="s">
        <v>105</v>
      </c>
      <c r="C125" s="19"/>
      <c r="D125" s="55"/>
      <c r="E125" s="18"/>
      <c r="F125" s="18"/>
      <c r="G125" s="18"/>
      <c r="H125" s="18"/>
      <c r="I125" s="13"/>
      <c r="J125" s="67"/>
      <c r="K125" s="68"/>
      <c r="L125" s="66"/>
      <c r="M125" s="67"/>
      <c r="N125" s="67"/>
      <c r="O125" s="67"/>
      <c r="P125" s="67"/>
      <c r="Q125" s="67"/>
      <c r="R125" s="67"/>
      <c r="S125" s="67"/>
    </row>
    <row r="126" spans="1:19" s="2" customFormat="1" ht="15.75">
      <c r="A126" s="27" t="s">
        <v>475</v>
      </c>
      <c r="B126" s="28" t="s">
        <v>106</v>
      </c>
      <c r="C126" s="29" t="s">
        <v>303</v>
      </c>
      <c r="D126" s="56">
        <v>161</v>
      </c>
      <c r="E126" s="30">
        <v>5.52</v>
      </c>
      <c r="F126" s="30">
        <f>ROUND(D126*E126,2)</f>
        <v>888.72</v>
      </c>
      <c r="G126" s="30">
        <f>ROUND(E126*$I$10,2)</f>
        <v>6.9</v>
      </c>
      <c r="H126" s="30">
        <f>ROUND(D126*G126,2)</f>
        <v>1110.9000000000001</v>
      </c>
      <c r="I126" s="31"/>
      <c r="J126" s="11"/>
      <c r="K126" s="62"/>
      <c r="L126" s="66"/>
      <c r="M126" s="11"/>
      <c r="N126" s="11"/>
      <c r="O126" s="11"/>
      <c r="P126" s="11"/>
      <c r="Q126" s="11"/>
      <c r="R126" s="11"/>
      <c r="S126" s="11"/>
    </row>
    <row r="127" spans="1:19" s="3" customFormat="1" ht="15.75">
      <c r="A127" s="23" t="s">
        <v>476</v>
      </c>
      <c r="B127" s="20" t="s">
        <v>477</v>
      </c>
      <c r="C127" s="19"/>
      <c r="D127" s="55"/>
      <c r="E127" s="18"/>
      <c r="F127" s="18"/>
      <c r="G127" s="18"/>
      <c r="H127" s="18"/>
      <c r="I127" s="13"/>
      <c r="J127" s="67"/>
      <c r="K127" s="68"/>
      <c r="L127" s="66"/>
      <c r="M127" s="67"/>
      <c r="N127" s="67"/>
      <c r="O127" s="67"/>
      <c r="P127" s="67"/>
      <c r="Q127" s="67"/>
      <c r="R127" s="67"/>
      <c r="S127" s="67"/>
    </row>
    <row r="128" spans="1:19" s="2" customFormat="1" ht="15.75">
      <c r="A128" s="27" t="s">
        <v>478</v>
      </c>
      <c r="B128" s="33" t="s">
        <v>345</v>
      </c>
      <c r="C128" s="34" t="s">
        <v>309</v>
      </c>
      <c r="D128" s="56">
        <v>66.58</v>
      </c>
      <c r="E128" s="32">
        <v>306.66000000000003</v>
      </c>
      <c r="F128" s="30">
        <f>ROUND(D128*E128,2)</f>
        <v>20417.419999999998</v>
      </c>
      <c r="G128" s="30">
        <f>ROUND(E128*$I$10,2)</f>
        <v>383.33</v>
      </c>
      <c r="H128" s="30">
        <f>ROUND(D128*G128,2)</f>
        <v>25522.11</v>
      </c>
      <c r="I128" s="31"/>
      <c r="J128" s="11"/>
      <c r="K128" s="62"/>
      <c r="L128" s="66"/>
      <c r="M128" s="11"/>
      <c r="N128" s="11"/>
      <c r="O128" s="11"/>
      <c r="P128" s="11"/>
      <c r="Q128" s="11"/>
      <c r="R128" s="11"/>
      <c r="S128" s="11"/>
    </row>
    <row r="129" spans="1:19" s="5" customFormat="1" ht="15.75">
      <c r="A129" s="86">
        <v>6</v>
      </c>
      <c r="B129" s="87" t="s">
        <v>108</v>
      </c>
      <c r="C129" s="88"/>
      <c r="D129" s="89"/>
      <c r="E129" s="90"/>
      <c r="F129" s="90">
        <f>SUM(F130:F152)</f>
        <v>697531.08</v>
      </c>
      <c r="G129" s="90"/>
      <c r="H129" s="90">
        <f>SUM(H130:H152)</f>
        <v>872085.76</v>
      </c>
      <c r="I129" s="91">
        <f>H129/$H$387*100</f>
        <v>31.863618766464537</v>
      </c>
      <c r="J129" s="65"/>
      <c r="K129" s="68"/>
      <c r="L129" s="66"/>
      <c r="M129" s="65"/>
      <c r="N129" s="65"/>
      <c r="O129" s="65"/>
      <c r="P129" s="65"/>
      <c r="Q129" s="65"/>
      <c r="R129" s="65"/>
      <c r="S129" s="65"/>
    </row>
    <row r="130" spans="1:19" s="3" customFormat="1" ht="15.75">
      <c r="A130" s="23" t="s">
        <v>479</v>
      </c>
      <c r="B130" s="20" t="s">
        <v>109</v>
      </c>
      <c r="C130" s="35"/>
      <c r="D130" s="55"/>
      <c r="E130" s="18"/>
      <c r="F130" s="18"/>
      <c r="G130" s="18"/>
      <c r="H130" s="18"/>
      <c r="I130" s="13"/>
      <c r="J130" s="67"/>
      <c r="K130" s="68"/>
      <c r="L130" s="66"/>
      <c r="M130" s="67"/>
      <c r="N130" s="67"/>
      <c r="O130" s="67"/>
      <c r="P130" s="67"/>
      <c r="Q130" s="67"/>
      <c r="R130" s="67"/>
      <c r="S130" s="67"/>
    </row>
    <row r="131" spans="1:19" s="2" customFormat="1" ht="15.75">
      <c r="A131" s="27" t="s">
        <v>480</v>
      </c>
      <c r="B131" s="28" t="s">
        <v>110</v>
      </c>
      <c r="C131" s="29" t="s">
        <v>304</v>
      </c>
      <c r="D131" s="56">
        <v>2959.98</v>
      </c>
      <c r="E131" s="30">
        <v>66.319999999999993</v>
      </c>
      <c r="F131" s="30">
        <f>ROUND(D131*E131,2)</f>
        <v>196305.87</v>
      </c>
      <c r="G131" s="30">
        <f>ROUND(E131*$I$10,2)</f>
        <v>82.9</v>
      </c>
      <c r="H131" s="30">
        <f>ROUND(D131*G131,2)</f>
        <v>245382.34</v>
      </c>
      <c r="I131" s="31"/>
      <c r="J131" s="11"/>
      <c r="K131" s="62"/>
      <c r="L131" s="66"/>
      <c r="M131" s="11"/>
      <c r="N131" s="11"/>
      <c r="O131" s="11"/>
      <c r="P131" s="11"/>
      <c r="Q131" s="11"/>
      <c r="R131" s="11"/>
      <c r="S131" s="11"/>
    </row>
    <row r="132" spans="1:19" s="10" customFormat="1" ht="33" customHeight="1">
      <c r="A132" s="25" t="s">
        <v>481</v>
      </c>
      <c r="B132" s="36" t="s">
        <v>342</v>
      </c>
      <c r="C132" s="34" t="s">
        <v>304</v>
      </c>
      <c r="D132" s="57">
        <v>47.06</v>
      </c>
      <c r="E132" s="32">
        <v>100.2</v>
      </c>
      <c r="F132" s="32">
        <f>ROUND(D132*E132,2)</f>
        <v>4715.41</v>
      </c>
      <c r="G132" s="32">
        <f>ROUND(E132*$I$10,2)</f>
        <v>125.25</v>
      </c>
      <c r="H132" s="32">
        <f>ROUND(D132*G132,2)</f>
        <v>5894.27</v>
      </c>
      <c r="I132" s="16"/>
      <c r="J132" s="12"/>
      <c r="K132" s="61"/>
      <c r="L132" s="66"/>
      <c r="M132" s="12"/>
      <c r="N132" s="12"/>
      <c r="O132" s="12"/>
      <c r="P132" s="12"/>
      <c r="Q132" s="12"/>
      <c r="R132" s="12"/>
      <c r="S132" s="12"/>
    </row>
    <row r="133" spans="1:19" s="3" customFormat="1" ht="15.75">
      <c r="A133" s="23" t="s">
        <v>482</v>
      </c>
      <c r="B133" s="20" t="s">
        <v>111</v>
      </c>
      <c r="C133" s="19"/>
      <c r="D133" s="55"/>
      <c r="E133" s="18"/>
      <c r="F133" s="18"/>
      <c r="G133" s="18"/>
      <c r="H133" s="18"/>
      <c r="I133" s="13"/>
      <c r="J133" s="67"/>
      <c r="K133" s="68"/>
      <c r="L133" s="66"/>
      <c r="M133" s="67"/>
      <c r="N133" s="67"/>
      <c r="O133" s="67"/>
      <c r="P133" s="67"/>
      <c r="Q133" s="67"/>
      <c r="R133" s="67"/>
      <c r="S133" s="67"/>
    </row>
    <row r="134" spans="1:19" s="2" customFormat="1" ht="15.75">
      <c r="A134" s="27" t="s">
        <v>483</v>
      </c>
      <c r="B134" s="28" t="s">
        <v>94</v>
      </c>
      <c r="C134" s="29" t="s">
        <v>311</v>
      </c>
      <c r="D134" s="56">
        <v>17588.28</v>
      </c>
      <c r="E134" s="30">
        <v>6.86</v>
      </c>
      <c r="F134" s="30">
        <f>ROUND(D134*E134,2)</f>
        <v>120655.6</v>
      </c>
      <c r="G134" s="32">
        <f>ROUND(E134*$I$10,2)</f>
        <v>8.58</v>
      </c>
      <c r="H134" s="30">
        <f>ROUND(D134*G134,2)</f>
        <v>150907.44</v>
      </c>
      <c r="I134" s="31"/>
      <c r="J134" s="11"/>
      <c r="K134" s="62"/>
      <c r="L134" s="66"/>
      <c r="M134" s="70"/>
      <c r="N134" s="11"/>
      <c r="O134" s="11"/>
      <c r="P134" s="11"/>
      <c r="Q134" s="11"/>
      <c r="R134" s="11"/>
      <c r="S134" s="11"/>
    </row>
    <row r="135" spans="1:19" s="3" customFormat="1" ht="15.75">
      <c r="A135" s="23" t="s">
        <v>484</v>
      </c>
      <c r="B135" s="20" t="s">
        <v>112</v>
      </c>
      <c r="C135" s="19"/>
      <c r="D135" s="55"/>
      <c r="E135" s="18"/>
      <c r="F135" s="18"/>
      <c r="G135" s="18"/>
      <c r="H135" s="18"/>
      <c r="I135" s="13"/>
      <c r="J135" s="67"/>
      <c r="K135" s="68"/>
      <c r="L135" s="66"/>
      <c r="M135" s="67"/>
      <c r="N135" s="67"/>
      <c r="O135" s="67"/>
      <c r="P135" s="67"/>
      <c r="Q135" s="67"/>
      <c r="R135" s="67"/>
      <c r="S135" s="67"/>
    </row>
    <row r="136" spans="1:19" s="2" customFormat="1" ht="15.75">
      <c r="A136" s="27" t="s">
        <v>485</v>
      </c>
      <c r="B136" s="28" t="s">
        <v>113</v>
      </c>
      <c r="C136" s="29" t="s">
        <v>311</v>
      </c>
      <c r="D136" s="56">
        <v>915.5300000000002</v>
      </c>
      <c r="E136" s="30">
        <v>9.14</v>
      </c>
      <c r="F136" s="30">
        <f>ROUND(D136*E136,2)</f>
        <v>8367.94</v>
      </c>
      <c r="G136" s="32">
        <f>ROUND(E136*$I$10,2)</f>
        <v>11.43</v>
      </c>
      <c r="H136" s="30">
        <f>ROUND(D136*G136,2)</f>
        <v>10464.51</v>
      </c>
      <c r="I136" s="31"/>
      <c r="J136" s="11"/>
      <c r="K136" s="62"/>
      <c r="L136" s="66"/>
      <c r="M136" s="11"/>
      <c r="N136" s="11"/>
      <c r="O136" s="11"/>
      <c r="P136" s="11"/>
      <c r="Q136" s="11"/>
      <c r="R136" s="11"/>
      <c r="S136" s="11"/>
    </row>
    <row r="137" spans="1:19" s="1" customFormat="1" ht="15.75">
      <c r="A137" s="23" t="s">
        <v>486</v>
      </c>
      <c r="B137" s="20" t="s">
        <v>114</v>
      </c>
      <c r="C137" s="19"/>
      <c r="D137" s="55"/>
      <c r="E137" s="18"/>
      <c r="F137" s="18"/>
      <c r="G137" s="18"/>
      <c r="H137" s="18"/>
      <c r="I137" s="13"/>
      <c r="J137" s="71"/>
      <c r="K137" s="68"/>
      <c r="L137" s="66"/>
      <c r="M137" s="71"/>
      <c r="N137" s="71"/>
      <c r="O137" s="71"/>
      <c r="P137" s="71"/>
      <c r="Q137" s="71"/>
      <c r="R137" s="71"/>
      <c r="S137" s="71"/>
    </row>
    <row r="138" spans="1:19" s="2" customFormat="1" ht="15.75">
      <c r="A138" s="27" t="s">
        <v>487</v>
      </c>
      <c r="B138" s="28" t="s">
        <v>116</v>
      </c>
      <c r="C138" s="29" t="s">
        <v>309</v>
      </c>
      <c r="D138" s="56">
        <v>0.99</v>
      </c>
      <c r="E138" s="30">
        <v>428.37</v>
      </c>
      <c r="F138" s="30">
        <f>ROUND(D138*E138,2)</f>
        <v>424.09</v>
      </c>
      <c r="G138" s="32">
        <f>ROUND(E138*$I$10,2)</f>
        <v>535.46</v>
      </c>
      <c r="H138" s="30">
        <f>ROUND(D138*G138,2)</f>
        <v>530.11</v>
      </c>
      <c r="I138" s="31"/>
      <c r="J138" s="11"/>
      <c r="K138" s="62"/>
      <c r="L138" s="66"/>
      <c r="M138" s="11"/>
      <c r="N138" s="11"/>
      <c r="O138" s="11"/>
      <c r="P138" s="11"/>
      <c r="Q138" s="11"/>
      <c r="R138" s="11"/>
      <c r="S138" s="11"/>
    </row>
    <row r="139" spans="1:19" s="3" customFormat="1" ht="15.75">
      <c r="A139" s="23" t="s">
        <v>488</v>
      </c>
      <c r="B139" s="20" t="s">
        <v>118</v>
      </c>
      <c r="C139" s="19"/>
      <c r="D139" s="93"/>
      <c r="E139" s="18"/>
      <c r="F139" s="18"/>
      <c r="G139" s="18"/>
      <c r="H139" s="18"/>
      <c r="I139" s="13"/>
      <c r="J139" s="67"/>
      <c r="K139" s="68"/>
      <c r="L139" s="66"/>
      <c r="M139" s="67"/>
      <c r="N139" s="67"/>
      <c r="O139" s="67"/>
      <c r="P139" s="67"/>
      <c r="Q139" s="67"/>
      <c r="R139" s="67"/>
      <c r="S139" s="67"/>
    </row>
    <row r="140" spans="1:19" s="2" customFormat="1" ht="15.75">
      <c r="A140" s="27" t="s">
        <v>489</v>
      </c>
      <c r="B140" s="28" t="s">
        <v>117</v>
      </c>
      <c r="C140" s="29" t="s">
        <v>309</v>
      </c>
      <c r="D140" s="56">
        <v>361.47</v>
      </c>
      <c r="E140" s="30">
        <v>393</v>
      </c>
      <c r="F140" s="30">
        <f>ROUND(D140*E140,2)</f>
        <v>142057.71</v>
      </c>
      <c r="G140" s="32">
        <f>ROUND(E140*$I$10,2)</f>
        <v>491.25</v>
      </c>
      <c r="H140" s="30">
        <f>ROUND(D140*G140,2)</f>
        <v>177572.14</v>
      </c>
      <c r="I140" s="31"/>
      <c r="J140" s="11"/>
      <c r="K140" s="62"/>
      <c r="L140" s="66"/>
      <c r="M140" s="11"/>
      <c r="N140" s="11"/>
      <c r="O140" s="11"/>
      <c r="P140" s="11"/>
      <c r="Q140" s="11"/>
      <c r="R140" s="11"/>
      <c r="S140" s="11"/>
    </row>
    <row r="141" spans="1:19" s="3" customFormat="1" ht="15.75">
      <c r="A141" s="23" t="s">
        <v>490</v>
      </c>
      <c r="B141" s="20" t="s">
        <v>346</v>
      </c>
      <c r="C141" s="19"/>
      <c r="D141" s="55"/>
      <c r="E141" s="18"/>
      <c r="F141" s="18"/>
      <c r="G141" s="18"/>
      <c r="H141" s="18"/>
      <c r="I141" s="13"/>
      <c r="J141" s="67"/>
      <c r="K141" s="68"/>
      <c r="L141" s="66"/>
      <c r="M141" s="67"/>
      <c r="N141" s="67"/>
      <c r="O141" s="67"/>
      <c r="P141" s="67"/>
      <c r="Q141" s="67"/>
      <c r="R141" s="67"/>
      <c r="S141" s="67"/>
    </row>
    <row r="142" spans="1:19" s="2" customFormat="1" ht="15.75">
      <c r="A142" s="27" t="s">
        <v>491</v>
      </c>
      <c r="B142" s="33" t="s">
        <v>115</v>
      </c>
      <c r="C142" s="34" t="s">
        <v>309</v>
      </c>
      <c r="D142" s="56">
        <v>54.1</v>
      </c>
      <c r="E142" s="30">
        <v>312.64999999999998</v>
      </c>
      <c r="F142" s="30">
        <f>ROUND(D142*E142,2)</f>
        <v>16914.37</v>
      </c>
      <c r="G142" s="32">
        <f>ROUND(E142*$I$10,2)</f>
        <v>390.81</v>
      </c>
      <c r="H142" s="30">
        <f>ROUND(D142*G142,2)</f>
        <v>21142.82</v>
      </c>
      <c r="I142" s="31"/>
      <c r="J142" s="11"/>
      <c r="K142" s="62"/>
      <c r="L142" s="66"/>
      <c r="M142" s="11"/>
      <c r="N142" s="11"/>
      <c r="O142" s="11"/>
      <c r="P142" s="11"/>
      <c r="Q142" s="11"/>
      <c r="R142" s="11"/>
      <c r="S142" s="11"/>
    </row>
    <row r="143" spans="1:19" s="3" customFormat="1" ht="15.75">
      <c r="A143" s="23" t="s">
        <v>492</v>
      </c>
      <c r="B143" s="37" t="s">
        <v>347</v>
      </c>
      <c r="C143" s="38"/>
      <c r="D143" s="55"/>
      <c r="E143" s="18"/>
      <c r="F143" s="18"/>
      <c r="G143" s="18"/>
      <c r="H143" s="18"/>
      <c r="I143" s="13"/>
      <c r="J143" s="67"/>
      <c r="K143" s="68"/>
      <c r="L143" s="66"/>
      <c r="M143" s="67"/>
      <c r="N143" s="67"/>
      <c r="O143" s="67"/>
      <c r="P143" s="67"/>
      <c r="Q143" s="67"/>
      <c r="R143" s="67"/>
      <c r="S143" s="67"/>
    </row>
    <row r="144" spans="1:19" s="2" customFormat="1" ht="15.75">
      <c r="A144" s="27" t="s">
        <v>493</v>
      </c>
      <c r="B144" s="33" t="s">
        <v>348</v>
      </c>
      <c r="C144" s="34" t="s">
        <v>312</v>
      </c>
      <c r="D144" s="56">
        <v>1</v>
      </c>
      <c r="E144" s="30">
        <v>4000</v>
      </c>
      <c r="F144" s="30">
        <f>ROUND(D144*E144,2)</f>
        <v>4000</v>
      </c>
      <c r="G144" s="32">
        <f>ROUND(E144*$I$10,2)</f>
        <v>5000</v>
      </c>
      <c r="H144" s="30">
        <f>ROUND(D144*G144,2)</f>
        <v>5000</v>
      </c>
      <c r="I144" s="31"/>
      <c r="J144" s="11"/>
      <c r="K144" s="62"/>
      <c r="L144" s="66"/>
      <c r="M144" s="11"/>
      <c r="N144" s="11"/>
      <c r="O144" s="11"/>
      <c r="P144" s="11"/>
      <c r="Q144" s="11"/>
      <c r="R144" s="11"/>
      <c r="S144" s="11"/>
    </row>
    <row r="145" spans="1:19" s="2" customFormat="1" ht="15.75">
      <c r="A145" s="27" t="s">
        <v>494</v>
      </c>
      <c r="B145" s="33" t="s">
        <v>349</v>
      </c>
      <c r="C145" s="34" t="s">
        <v>309</v>
      </c>
      <c r="D145" s="56">
        <v>54.1</v>
      </c>
      <c r="E145" s="30">
        <v>325.60000000000002</v>
      </c>
      <c r="F145" s="30">
        <f>ROUND(D145*E145,2)</f>
        <v>17614.96</v>
      </c>
      <c r="G145" s="32">
        <f>ROUND(E145*$I$10,2)</f>
        <v>407</v>
      </c>
      <c r="H145" s="30">
        <f>ROUND(D145*G145,2)</f>
        <v>22018.7</v>
      </c>
      <c r="I145" s="31"/>
      <c r="J145" s="11"/>
      <c r="K145" s="62"/>
      <c r="L145" s="66"/>
      <c r="M145" s="11"/>
      <c r="N145" s="11"/>
      <c r="O145" s="11"/>
      <c r="P145" s="11"/>
      <c r="Q145" s="11"/>
      <c r="R145" s="11"/>
      <c r="S145" s="11"/>
    </row>
    <row r="146" spans="1:19" s="3" customFormat="1" ht="15.75">
      <c r="A146" s="23" t="s">
        <v>495</v>
      </c>
      <c r="B146" s="20" t="s">
        <v>119</v>
      </c>
      <c r="C146" s="19"/>
      <c r="D146" s="55"/>
      <c r="E146" s="18"/>
      <c r="F146" s="18"/>
      <c r="G146" s="18"/>
      <c r="H146" s="18"/>
      <c r="I146" s="13"/>
      <c r="J146" s="67"/>
      <c r="K146" s="68"/>
      <c r="L146" s="66"/>
      <c r="M146" s="67"/>
      <c r="N146" s="67"/>
      <c r="O146" s="67"/>
      <c r="P146" s="67"/>
      <c r="Q146" s="67"/>
      <c r="R146" s="67"/>
      <c r="S146" s="67"/>
    </row>
    <row r="147" spans="1:19" s="2" customFormat="1" ht="15.75">
      <c r="A147" s="27" t="s">
        <v>496</v>
      </c>
      <c r="B147" s="28" t="s">
        <v>120</v>
      </c>
      <c r="C147" s="29" t="s">
        <v>304</v>
      </c>
      <c r="D147" s="56">
        <v>11.440000000000001</v>
      </c>
      <c r="E147" s="30">
        <v>55.66</v>
      </c>
      <c r="F147" s="30">
        <f>ROUND(D147*E147,2)</f>
        <v>636.75</v>
      </c>
      <c r="G147" s="32">
        <f>ROUND(E147*$I$10,2)</f>
        <v>69.58</v>
      </c>
      <c r="H147" s="30">
        <f>ROUND(D147*G147,2)</f>
        <v>796</v>
      </c>
      <c r="I147" s="31"/>
      <c r="J147" s="11"/>
      <c r="K147" s="62"/>
      <c r="L147" s="66"/>
      <c r="M147" s="11"/>
      <c r="N147" s="11"/>
      <c r="O147" s="11"/>
      <c r="P147" s="11"/>
      <c r="Q147" s="11"/>
      <c r="R147" s="11"/>
      <c r="S147" s="11"/>
    </row>
    <row r="148" spans="1:19" s="2" customFormat="1" ht="15.75">
      <c r="A148" s="27" t="s">
        <v>497</v>
      </c>
      <c r="B148" s="28" t="s">
        <v>121</v>
      </c>
      <c r="C148" s="29" t="s">
        <v>304</v>
      </c>
      <c r="D148" s="56">
        <v>224</v>
      </c>
      <c r="E148" s="30">
        <v>77.56</v>
      </c>
      <c r="F148" s="30">
        <f>ROUND(D148*E148,2)</f>
        <v>17373.439999999999</v>
      </c>
      <c r="G148" s="32">
        <f>ROUND(E148*$I$10,2)</f>
        <v>96.95</v>
      </c>
      <c r="H148" s="30">
        <f>ROUND(D148*G148,2)</f>
        <v>21716.799999999999</v>
      </c>
      <c r="I148" s="31"/>
      <c r="J148" s="11"/>
      <c r="K148" s="62"/>
      <c r="L148" s="66"/>
      <c r="M148" s="11"/>
      <c r="N148" s="11"/>
      <c r="O148" s="11"/>
      <c r="P148" s="11"/>
      <c r="Q148" s="11"/>
      <c r="R148" s="11"/>
      <c r="S148" s="11"/>
    </row>
    <row r="149" spans="1:19" s="3" customFormat="1" ht="15.75">
      <c r="A149" s="23" t="s">
        <v>498</v>
      </c>
      <c r="B149" s="20" t="s">
        <v>122</v>
      </c>
      <c r="C149" s="19"/>
      <c r="D149" s="55"/>
      <c r="E149" s="18"/>
      <c r="F149" s="18"/>
      <c r="G149" s="18"/>
      <c r="H149" s="18"/>
      <c r="I149" s="13"/>
      <c r="J149" s="67"/>
      <c r="K149" s="68"/>
      <c r="L149" s="66"/>
      <c r="M149" s="67"/>
      <c r="N149" s="67"/>
      <c r="O149" s="67"/>
      <c r="P149" s="67"/>
      <c r="Q149" s="67"/>
      <c r="R149" s="67"/>
      <c r="S149" s="67"/>
    </row>
    <row r="150" spans="1:19" s="2" customFormat="1" ht="15.75">
      <c r="A150" s="27" t="s">
        <v>499</v>
      </c>
      <c r="B150" s="28" t="s">
        <v>123</v>
      </c>
      <c r="C150" s="29" t="s">
        <v>304</v>
      </c>
      <c r="D150" s="56">
        <v>1951.72</v>
      </c>
      <c r="E150" s="30">
        <v>6.07</v>
      </c>
      <c r="F150" s="30">
        <f>ROUND(D150*E150,2)</f>
        <v>11846.94</v>
      </c>
      <c r="G150" s="32">
        <f>ROUND(E150*$I$10,2)</f>
        <v>7.59</v>
      </c>
      <c r="H150" s="30">
        <f>ROUND(D150*G150,2)</f>
        <v>14813.55</v>
      </c>
      <c r="I150" s="31"/>
      <c r="J150" s="11"/>
      <c r="K150" s="62"/>
      <c r="L150" s="66"/>
      <c r="M150" s="11"/>
      <c r="N150" s="11"/>
      <c r="O150" s="11"/>
      <c r="P150" s="11"/>
      <c r="Q150" s="11"/>
      <c r="R150" s="11"/>
      <c r="S150" s="11"/>
    </row>
    <row r="151" spans="1:19" ht="15.75">
      <c r="A151" s="27" t="s">
        <v>500</v>
      </c>
      <c r="B151" s="20" t="s">
        <v>318</v>
      </c>
      <c r="C151" s="29"/>
      <c r="D151" s="56"/>
      <c r="E151" s="30"/>
      <c r="F151" s="30"/>
      <c r="G151" s="30"/>
      <c r="H151" s="30"/>
      <c r="I151" s="31"/>
      <c r="K151" s="62"/>
      <c r="L151" s="66"/>
    </row>
    <row r="152" spans="1:19" s="12" customFormat="1" ht="31.5">
      <c r="A152" s="25" t="s">
        <v>501</v>
      </c>
      <c r="B152" s="36" t="s">
        <v>341</v>
      </c>
      <c r="C152" s="34" t="s">
        <v>311</v>
      </c>
      <c r="D152" s="57">
        <v>14916</v>
      </c>
      <c r="E152" s="32">
        <v>10.5</v>
      </c>
      <c r="F152" s="32">
        <f>ROUND(D152*E152,2)</f>
        <v>156618</v>
      </c>
      <c r="G152" s="32">
        <f>ROUND(E152*$I$10,2)</f>
        <v>13.13</v>
      </c>
      <c r="H152" s="32">
        <f>ROUND(D152*G152,2)</f>
        <v>195847.08</v>
      </c>
      <c r="I152" s="16"/>
      <c r="K152" s="61"/>
      <c r="L152" s="66"/>
    </row>
    <row r="153" spans="1:19" s="5" customFormat="1" ht="15.75">
      <c r="A153" s="86">
        <v>7</v>
      </c>
      <c r="B153" s="87" t="s">
        <v>294</v>
      </c>
      <c r="C153" s="88"/>
      <c r="D153" s="89"/>
      <c r="E153" s="90"/>
      <c r="F153" s="90">
        <f>SUM(F154:F167)</f>
        <v>106264.88</v>
      </c>
      <c r="G153" s="90"/>
      <c r="H153" s="90">
        <f>SUM(H154:H167)</f>
        <v>132832.79</v>
      </c>
      <c r="I153" s="91">
        <f>H153/$H$387*100</f>
        <v>4.8533453639305408</v>
      </c>
      <c r="J153" s="65"/>
      <c r="K153" s="62"/>
      <c r="L153" s="66"/>
      <c r="M153" s="65"/>
      <c r="N153" s="65"/>
      <c r="O153" s="65"/>
      <c r="P153" s="65"/>
      <c r="Q153" s="65"/>
      <c r="R153" s="65"/>
      <c r="S153" s="65"/>
    </row>
    <row r="154" spans="1:19" s="1" customFormat="1" ht="15.75">
      <c r="A154" s="23" t="s">
        <v>502</v>
      </c>
      <c r="B154" s="20" t="s">
        <v>124</v>
      </c>
      <c r="C154" s="35"/>
      <c r="D154" s="55"/>
      <c r="E154" s="18"/>
      <c r="F154" s="18"/>
      <c r="G154" s="18"/>
      <c r="H154" s="18"/>
      <c r="I154" s="13"/>
      <c r="J154" s="71"/>
      <c r="K154" s="68"/>
      <c r="L154" s="66"/>
      <c r="M154" s="71"/>
      <c r="N154" s="71"/>
      <c r="O154" s="71"/>
      <c r="P154" s="71"/>
      <c r="Q154" s="71"/>
      <c r="R154" s="71"/>
      <c r="S154" s="71"/>
    </row>
    <row r="155" spans="1:19" ht="15.75">
      <c r="A155" s="27" t="s">
        <v>503</v>
      </c>
      <c r="B155" s="28" t="s">
        <v>125</v>
      </c>
      <c r="C155" s="29" t="s">
        <v>304</v>
      </c>
      <c r="D155" s="57">
        <v>20.440000000000001</v>
      </c>
      <c r="E155" s="30">
        <v>76.38</v>
      </c>
      <c r="F155" s="30">
        <f>ROUND(D155*E155,2)</f>
        <v>1561.21</v>
      </c>
      <c r="G155" s="32">
        <f>ROUND(E155*$I$10,2)</f>
        <v>95.48</v>
      </c>
      <c r="H155" s="30">
        <f>ROUND(D155*G155,2)</f>
        <v>1951.61</v>
      </c>
      <c r="I155" s="31"/>
      <c r="K155" s="62"/>
      <c r="L155" s="66"/>
    </row>
    <row r="156" spans="1:19" s="1" customFormat="1" ht="15.75">
      <c r="A156" s="23" t="s">
        <v>504</v>
      </c>
      <c r="B156" s="20" t="s">
        <v>126</v>
      </c>
      <c r="C156" s="19"/>
      <c r="D156" s="55"/>
      <c r="E156" s="18"/>
      <c r="F156" s="18"/>
      <c r="G156" s="18"/>
      <c r="H156" s="18"/>
      <c r="I156" s="13"/>
      <c r="J156" s="71"/>
      <c r="K156" s="68"/>
      <c r="L156" s="66"/>
      <c r="M156" s="71"/>
      <c r="N156" s="71"/>
      <c r="O156" s="71"/>
      <c r="P156" s="71"/>
      <c r="Q156" s="71"/>
      <c r="R156" s="71"/>
      <c r="S156" s="71"/>
    </row>
    <row r="157" spans="1:19" s="2" customFormat="1" ht="15.75">
      <c r="A157" s="27" t="s">
        <v>505</v>
      </c>
      <c r="B157" s="28" t="s">
        <v>127</v>
      </c>
      <c r="C157" s="29" t="s">
        <v>304</v>
      </c>
      <c r="D157" s="57">
        <v>482.28</v>
      </c>
      <c r="E157" s="30">
        <v>41.17</v>
      </c>
      <c r="F157" s="30">
        <f>ROUND(D157*E157,2)</f>
        <v>19855.47</v>
      </c>
      <c r="G157" s="32">
        <f>ROUND(E157*$I$10,2)</f>
        <v>51.46</v>
      </c>
      <c r="H157" s="30">
        <f>ROUND(D157*G157,2)</f>
        <v>24818.13</v>
      </c>
      <c r="I157" s="31"/>
      <c r="J157" s="11"/>
      <c r="K157" s="62"/>
      <c r="L157" s="66"/>
      <c r="M157" s="11"/>
      <c r="N157" s="11"/>
      <c r="O157" s="11"/>
      <c r="P157" s="11"/>
      <c r="Q157" s="11"/>
      <c r="R157" s="11"/>
      <c r="S157" s="11"/>
    </row>
    <row r="158" spans="1:19" s="1" customFormat="1" ht="15.75">
      <c r="A158" s="23" t="s">
        <v>506</v>
      </c>
      <c r="B158" s="20" t="s">
        <v>128</v>
      </c>
      <c r="C158" s="19"/>
      <c r="D158" s="55"/>
      <c r="E158" s="18"/>
      <c r="F158" s="18"/>
      <c r="G158" s="18"/>
      <c r="H158" s="18"/>
      <c r="I158" s="13"/>
      <c r="J158" s="71"/>
      <c r="K158" s="68"/>
      <c r="L158" s="66"/>
      <c r="M158" s="71"/>
      <c r="N158" s="71"/>
      <c r="O158" s="71"/>
      <c r="P158" s="71"/>
      <c r="Q158" s="71"/>
      <c r="R158" s="71"/>
      <c r="S158" s="71"/>
    </row>
    <row r="159" spans="1:19" s="10" customFormat="1" ht="31.5">
      <c r="A159" s="25" t="s">
        <v>507</v>
      </c>
      <c r="B159" s="36" t="s">
        <v>344</v>
      </c>
      <c r="C159" s="34" t="s">
        <v>304</v>
      </c>
      <c r="D159" s="57">
        <v>364.12</v>
      </c>
      <c r="E159" s="32">
        <v>98.53</v>
      </c>
      <c r="F159" s="32">
        <f>ROUND(D159*E159,2)</f>
        <v>35876.74</v>
      </c>
      <c r="G159" s="32">
        <f>ROUND(E159*$I$10,2)</f>
        <v>123.16</v>
      </c>
      <c r="H159" s="32">
        <f>ROUND(D159*G159,2)</f>
        <v>44845.02</v>
      </c>
      <c r="I159" s="16"/>
      <c r="J159" s="12"/>
      <c r="K159" s="61"/>
      <c r="L159" s="66"/>
      <c r="M159" s="12"/>
      <c r="N159" s="12"/>
      <c r="O159" s="12"/>
      <c r="P159" s="12"/>
      <c r="Q159" s="12"/>
      <c r="R159" s="12"/>
      <c r="S159" s="12"/>
    </row>
    <row r="160" spans="1:19" s="9" customFormat="1" ht="15.75">
      <c r="A160" s="23" t="s">
        <v>508</v>
      </c>
      <c r="B160" s="20" t="s">
        <v>129</v>
      </c>
      <c r="C160" s="19"/>
      <c r="D160" s="55"/>
      <c r="E160" s="18"/>
      <c r="F160" s="18"/>
      <c r="G160" s="18"/>
      <c r="H160" s="18"/>
      <c r="I160" s="13"/>
      <c r="J160" s="69"/>
      <c r="K160" s="68"/>
      <c r="L160" s="66"/>
      <c r="M160" s="69"/>
      <c r="N160" s="69"/>
      <c r="O160" s="69"/>
      <c r="P160" s="69"/>
      <c r="Q160" s="69"/>
      <c r="R160" s="69"/>
      <c r="S160" s="69"/>
    </row>
    <row r="161" spans="1:19" s="2" customFormat="1" ht="15.75">
      <c r="A161" s="27" t="s">
        <v>509</v>
      </c>
      <c r="B161" s="28" t="s">
        <v>130</v>
      </c>
      <c r="C161" s="29" t="s">
        <v>305</v>
      </c>
      <c r="D161" s="57">
        <v>26.7</v>
      </c>
      <c r="E161" s="30">
        <v>33.74</v>
      </c>
      <c r="F161" s="30">
        <f>ROUND(D161*E161,2)</f>
        <v>900.86</v>
      </c>
      <c r="G161" s="32">
        <f>ROUND(E161*$I$10,2)</f>
        <v>42.18</v>
      </c>
      <c r="H161" s="30">
        <f>ROUND(D161*G161,2)</f>
        <v>1126.21</v>
      </c>
      <c r="I161" s="31"/>
      <c r="J161" s="11"/>
      <c r="K161" s="62"/>
      <c r="L161" s="66"/>
      <c r="M161" s="11"/>
      <c r="N161" s="11"/>
      <c r="O161" s="11"/>
      <c r="P161" s="11"/>
      <c r="Q161" s="11"/>
      <c r="R161" s="11"/>
      <c r="S161" s="11"/>
    </row>
    <row r="162" spans="1:19" s="4" customFormat="1" ht="15.75">
      <c r="A162" s="23" t="s">
        <v>510</v>
      </c>
      <c r="B162" s="20" t="s">
        <v>355</v>
      </c>
      <c r="C162" s="29"/>
      <c r="D162" s="56"/>
      <c r="E162" s="30"/>
      <c r="F162" s="30"/>
      <c r="G162" s="30"/>
      <c r="H162" s="30"/>
      <c r="I162" s="31"/>
      <c r="J162" s="8"/>
      <c r="K162" s="62"/>
      <c r="L162" s="66"/>
      <c r="M162" s="8"/>
      <c r="N162" s="8"/>
      <c r="O162" s="8"/>
      <c r="P162" s="8"/>
      <c r="Q162" s="8"/>
      <c r="R162" s="8"/>
      <c r="S162" s="8"/>
    </row>
    <row r="163" spans="1:19" s="10" customFormat="1" ht="68.25" customHeight="1">
      <c r="A163" s="25" t="s">
        <v>511</v>
      </c>
      <c r="B163" s="36" t="s">
        <v>350</v>
      </c>
      <c r="C163" s="39" t="s">
        <v>304</v>
      </c>
      <c r="D163" s="57">
        <v>264.28999999999996</v>
      </c>
      <c r="E163" s="40">
        <v>77</v>
      </c>
      <c r="F163" s="32">
        <f>ROUND(D163*E163,2)</f>
        <v>20350.330000000002</v>
      </c>
      <c r="G163" s="32">
        <f>ROUND(E163*$I$10,2)</f>
        <v>96.25</v>
      </c>
      <c r="H163" s="32">
        <f>ROUND(D163*G163,2)</f>
        <v>25437.91</v>
      </c>
      <c r="I163" s="16"/>
      <c r="J163" s="12"/>
      <c r="K163" s="73"/>
      <c r="L163" s="66"/>
      <c r="M163" s="12"/>
      <c r="N163" s="12"/>
      <c r="O163" s="12"/>
      <c r="P163" s="12"/>
      <c r="Q163" s="12"/>
      <c r="R163" s="12"/>
      <c r="S163" s="12"/>
    </row>
    <row r="164" spans="1:19" s="10" customFormat="1" ht="23.25" customHeight="1">
      <c r="A164" s="25" t="s">
        <v>512</v>
      </c>
      <c r="B164" s="36" t="s">
        <v>351</v>
      </c>
      <c r="C164" s="39" t="s">
        <v>304</v>
      </c>
      <c r="D164" s="57">
        <v>264.28999999999996</v>
      </c>
      <c r="E164" s="40">
        <v>39.229999999999997</v>
      </c>
      <c r="F164" s="32">
        <f>ROUND(D164*E164,2)</f>
        <v>10368.1</v>
      </c>
      <c r="G164" s="32">
        <f>ROUND(E164*$I$10,2)</f>
        <v>49.04</v>
      </c>
      <c r="H164" s="32">
        <f>ROUND(D164*G164,2)</f>
        <v>12960.78</v>
      </c>
      <c r="I164" s="16"/>
      <c r="J164" s="12"/>
      <c r="K164" s="61"/>
      <c r="L164" s="66"/>
      <c r="M164" s="12"/>
      <c r="N164" s="12"/>
      <c r="O164" s="12"/>
      <c r="P164" s="12"/>
      <c r="Q164" s="12"/>
      <c r="R164" s="12"/>
      <c r="S164" s="12"/>
    </row>
    <row r="165" spans="1:19" s="10" customFormat="1" ht="31.5">
      <c r="A165" s="25" t="s">
        <v>513</v>
      </c>
      <c r="B165" s="36" t="s">
        <v>352</v>
      </c>
      <c r="C165" s="39" t="s">
        <v>304</v>
      </c>
      <c r="D165" s="57">
        <v>264.28999999999996</v>
      </c>
      <c r="E165" s="40">
        <v>4.66</v>
      </c>
      <c r="F165" s="32">
        <f>ROUND(D165*E165,2)</f>
        <v>1231.5899999999999</v>
      </c>
      <c r="G165" s="32">
        <f>ROUND(E165*$I$10,2)</f>
        <v>5.83</v>
      </c>
      <c r="H165" s="32">
        <f>ROUND(D165*G165,2)</f>
        <v>1540.81</v>
      </c>
      <c r="I165" s="16"/>
      <c r="J165" s="12"/>
      <c r="K165" s="73"/>
      <c r="L165" s="66"/>
      <c r="M165" s="12"/>
      <c r="N165" s="12"/>
      <c r="O165" s="12"/>
      <c r="P165" s="12"/>
      <c r="Q165" s="12"/>
      <c r="R165" s="12"/>
      <c r="S165" s="12"/>
    </row>
    <row r="166" spans="1:19" s="10" customFormat="1" ht="63">
      <c r="A166" s="25" t="s">
        <v>514</v>
      </c>
      <c r="B166" s="36" t="s">
        <v>353</v>
      </c>
      <c r="C166" s="39" t="s">
        <v>304</v>
      </c>
      <c r="D166" s="57">
        <v>316.95999999999998</v>
      </c>
      <c r="E166" s="40">
        <v>46.2</v>
      </c>
      <c r="F166" s="32">
        <f>ROUND(D166*E166,2)</f>
        <v>14643.55</v>
      </c>
      <c r="G166" s="32">
        <f>ROUND(E166*$I$10,2)</f>
        <v>57.75</v>
      </c>
      <c r="H166" s="32">
        <f>ROUND(D166*G166,2)</f>
        <v>18304.439999999999</v>
      </c>
      <c r="I166" s="16"/>
      <c r="J166" s="12"/>
      <c r="K166" s="61"/>
      <c r="L166" s="66"/>
      <c r="M166" s="12"/>
      <c r="N166" s="12"/>
      <c r="O166" s="12"/>
      <c r="P166" s="12"/>
      <c r="Q166" s="12"/>
      <c r="R166" s="12"/>
      <c r="S166" s="12"/>
    </row>
    <row r="167" spans="1:19" s="2" customFormat="1" ht="15.75">
      <c r="A167" s="27" t="s">
        <v>515</v>
      </c>
      <c r="B167" s="28" t="s">
        <v>354</v>
      </c>
      <c r="C167" s="29" t="s">
        <v>304</v>
      </c>
      <c r="D167" s="57">
        <v>316.95999999999998</v>
      </c>
      <c r="E167" s="30">
        <v>4.66</v>
      </c>
      <c r="F167" s="32">
        <f>ROUND(D167*E167,2)</f>
        <v>1477.03</v>
      </c>
      <c r="G167" s="32">
        <f>ROUND(E167*$I$10,2)</f>
        <v>5.83</v>
      </c>
      <c r="H167" s="32">
        <f>ROUND(D167*G167,2)</f>
        <v>1847.88</v>
      </c>
      <c r="I167" s="31"/>
      <c r="J167" s="11"/>
      <c r="K167" s="74"/>
      <c r="L167" s="66"/>
      <c r="M167" s="11"/>
      <c r="N167" s="11"/>
      <c r="O167" s="11"/>
      <c r="P167" s="11"/>
      <c r="Q167" s="11"/>
      <c r="R167" s="11"/>
      <c r="S167" s="11"/>
    </row>
    <row r="168" spans="1:19" s="5" customFormat="1" ht="15.75">
      <c r="A168" s="86">
        <v>8</v>
      </c>
      <c r="B168" s="87" t="s">
        <v>131</v>
      </c>
      <c r="C168" s="88"/>
      <c r="D168" s="89"/>
      <c r="E168" s="90"/>
      <c r="F168" s="90">
        <f>SUM(F169:F187)</f>
        <v>253104.59000000003</v>
      </c>
      <c r="G168" s="90"/>
      <c r="H168" s="90">
        <f>SUM(H169:H187)</f>
        <v>316378.02</v>
      </c>
      <c r="I168" s="91">
        <f>H168/$H$387*100</f>
        <v>11.559584020003827</v>
      </c>
      <c r="J168" s="65"/>
      <c r="K168" s="68"/>
      <c r="L168" s="66"/>
      <c r="M168" s="65"/>
      <c r="N168" s="65"/>
      <c r="O168" s="65"/>
      <c r="P168" s="65"/>
      <c r="Q168" s="65"/>
      <c r="R168" s="65"/>
      <c r="S168" s="65"/>
    </row>
    <row r="169" spans="1:19" s="1" customFormat="1" ht="15.75">
      <c r="A169" s="23" t="s">
        <v>516</v>
      </c>
      <c r="B169" s="20" t="s">
        <v>132</v>
      </c>
      <c r="C169" s="19"/>
      <c r="D169" s="55"/>
      <c r="E169" s="18"/>
      <c r="F169" s="18"/>
      <c r="G169" s="18"/>
      <c r="H169" s="18"/>
      <c r="I169" s="13"/>
      <c r="J169" s="71"/>
      <c r="K169" s="68"/>
      <c r="L169" s="66"/>
      <c r="M169" s="71"/>
      <c r="N169" s="71"/>
      <c r="O169" s="71"/>
      <c r="P169" s="71"/>
      <c r="Q169" s="71"/>
      <c r="R169" s="71"/>
      <c r="S169" s="71"/>
    </row>
    <row r="170" spans="1:19" s="2" customFormat="1" ht="15.75">
      <c r="A170" s="27" t="s">
        <v>517</v>
      </c>
      <c r="B170" s="28" t="s">
        <v>133</v>
      </c>
      <c r="C170" s="29" t="s">
        <v>305</v>
      </c>
      <c r="D170" s="57">
        <v>179.2</v>
      </c>
      <c r="E170" s="30">
        <v>31.6</v>
      </c>
      <c r="F170" s="30">
        <f>ROUND(D170*E170,2)</f>
        <v>5662.72</v>
      </c>
      <c r="G170" s="32">
        <f>ROUND(E170*$I$10,2)</f>
        <v>39.5</v>
      </c>
      <c r="H170" s="30">
        <f>ROUND(D170*G170,2)</f>
        <v>7078.4</v>
      </c>
      <c r="I170" s="31"/>
      <c r="J170" s="11"/>
      <c r="K170" s="62"/>
      <c r="L170" s="66"/>
      <c r="M170" s="11"/>
      <c r="N170" s="11"/>
      <c r="O170" s="11"/>
      <c r="P170" s="11"/>
      <c r="Q170" s="11"/>
      <c r="R170" s="11"/>
      <c r="S170" s="11"/>
    </row>
    <row r="171" spans="1:19" s="1" customFormat="1" ht="15.75">
      <c r="A171" s="23" t="s">
        <v>518</v>
      </c>
      <c r="B171" s="20" t="s">
        <v>134</v>
      </c>
      <c r="C171" s="19"/>
      <c r="D171" s="55"/>
      <c r="E171" s="18"/>
      <c r="F171" s="18"/>
      <c r="G171" s="18"/>
      <c r="H171" s="18"/>
      <c r="I171" s="13"/>
      <c r="J171" s="71"/>
      <c r="K171" s="68"/>
      <c r="L171" s="66"/>
      <c r="M171" s="71"/>
      <c r="N171" s="71"/>
      <c r="O171" s="71"/>
      <c r="P171" s="71"/>
      <c r="Q171" s="71"/>
      <c r="R171" s="71"/>
      <c r="S171" s="71"/>
    </row>
    <row r="172" spans="1:19" s="2" customFormat="1" ht="15.75">
      <c r="A172" s="27" t="s">
        <v>519</v>
      </c>
      <c r="B172" s="28" t="s">
        <v>135</v>
      </c>
      <c r="C172" s="29" t="s">
        <v>304</v>
      </c>
      <c r="D172" s="57">
        <v>254.28</v>
      </c>
      <c r="E172" s="30">
        <v>72.33</v>
      </c>
      <c r="F172" s="30">
        <f>ROUND(D172*E172,2)</f>
        <v>18392.07</v>
      </c>
      <c r="G172" s="32">
        <f>ROUND(E172*$I$10,2)</f>
        <v>90.41</v>
      </c>
      <c r="H172" s="30">
        <f>ROUND(D172*G172,2)</f>
        <v>22989.45</v>
      </c>
      <c r="I172" s="31"/>
      <c r="J172" s="11"/>
      <c r="K172" s="62"/>
      <c r="L172" s="66"/>
      <c r="M172" s="11"/>
      <c r="N172" s="11"/>
      <c r="O172" s="11"/>
      <c r="P172" s="11"/>
      <c r="Q172" s="11"/>
      <c r="R172" s="11"/>
      <c r="S172" s="11"/>
    </row>
    <row r="173" spans="1:19" s="11" customFormat="1" ht="15.75">
      <c r="A173" s="27" t="s">
        <v>520</v>
      </c>
      <c r="B173" s="28" t="s">
        <v>340</v>
      </c>
      <c r="C173" s="29" t="s">
        <v>304</v>
      </c>
      <c r="D173" s="57">
        <v>1323.0000000000002</v>
      </c>
      <c r="E173" s="30">
        <v>104.24</v>
      </c>
      <c r="F173" s="30">
        <f>ROUND(D173*E173,2)</f>
        <v>137909.51999999999</v>
      </c>
      <c r="G173" s="32">
        <f>ROUND(E173*$I$10,2)</f>
        <v>130.30000000000001</v>
      </c>
      <c r="H173" s="30">
        <f>ROUND(D173*G173,2)</f>
        <v>172386.9</v>
      </c>
      <c r="I173" s="31"/>
      <c r="K173" s="62"/>
      <c r="L173" s="66"/>
    </row>
    <row r="174" spans="1:19" s="1" customFormat="1" ht="15.75">
      <c r="A174" s="23" t="s">
        <v>521</v>
      </c>
      <c r="B174" s="20" t="s">
        <v>136</v>
      </c>
      <c r="C174" s="19"/>
      <c r="D174" s="55"/>
      <c r="E174" s="18"/>
      <c r="F174" s="18"/>
      <c r="G174" s="18"/>
      <c r="H174" s="18"/>
      <c r="I174" s="13"/>
      <c r="J174" s="71"/>
      <c r="K174" s="68"/>
      <c r="L174" s="66"/>
      <c r="M174" s="71"/>
      <c r="N174" s="71"/>
      <c r="O174" s="71"/>
      <c r="P174" s="71"/>
      <c r="Q174" s="71"/>
      <c r="R174" s="71"/>
      <c r="S174" s="71"/>
    </row>
    <row r="175" spans="1:19" ht="15.75">
      <c r="A175" s="27" t="s">
        <v>522</v>
      </c>
      <c r="B175" s="28" t="s">
        <v>137</v>
      </c>
      <c r="C175" s="29" t="s">
        <v>305</v>
      </c>
      <c r="D175" s="57">
        <v>49.6</v>
      </c>
      <c r="E175" s="30">
        <v>30.89</v>
      </c>
      <c r="F175" s="30">
        <f>ROUND(D175*E175,2)</f>
        <v>1532.14</v>
      </c>
      <c r="G175" s="32">
        <f>ROUND(E175*$I$10,2)</f>
        <v>38.61</v>
      </c>
      <c r="H175" s="30">
        <f>ROUND(D175*G175,2)</f>
        <v>1915.06</v>
      </c>
      <c r="I175" s="31"/>
      <c r="K175" s="62"/>
      <c r="L175" s="66"/>
    </row>
    <row r="176" spans="1:19" s="3" customFormat="1" ht="15.75">
      <c r="A176" s="23" t="s">
        <v>523</v>
      </c>
      <c r="B176" s="20" t="s">
        <v>316</v>
      </c>
      <c r="C176" s="19"/>
      <c r="D176" s="55"/>
      <c r="E176" s="18"/>
      <c r="F176" s="18"/>
      <c r="G176" s="18"/>
      <c r="H176" s="18"/>
      <c r="I176" s="13"/>
      <c r="J176" s="67"/>
      <c r="K176" s="68"/>
      <c r="L176" s="66"/>
      <c r="M176" s="67"/>
      <c r="N176" s="67"/>
      <c r="O176" s="67"/>
      <c r="P176" s="67"/>
      <c r="Q176" s="67"/>
      <c r="R176" s="67"/>
      <c r="S176" s="67"/>
    </row>
    <row r="177" spans="1:19" s="11" customFormat="1" ht="15.75">
      <c r="A177" s="27" t="s">
        <v>524</v>
      </c>
      <c r="B177" s="28" t="s">
        <v>366</v>
      </c>
      <c r="C177" s="29" t="s">
        <v>304</v>
      </c>
      <c r="D177" s="57">
        <v>900</v>
      </c>
      <c r="E177" s="30">
        <v>15.41</v>
      </c>
      <c r="F177" s="30">
        <f>ROUND(D177*E177,2)</f>
        <v>13869</v>
      </c>
      <c r="G177" s="32">
        <f>ROUND(E177*$I$10,2)</f>
        <v>19.260000000000002</v>
      </c>
      <c r="H177" s="30">
        <f>ROUND(D177*G177,2)</f>
        <v>17334</v>
      </c>
      <c r="I177" s="31"/>
      <c r="K177" s="62"/>
      <c r="L177" s="66"/>
    </row>
    <row r="178" spans="1:19" s="1" customFormat="1" ht="15.75">
      <c r="A178" s="23" t="s">
        <v>525</v>
      </c>
      <c r="B178" s="20" t="s">
        <v>138</v>
      </c>
      <c r="C178" s="19"/>
      <c r="D178" s="55"/>
      <c r="E178" s="18"/>
      <c r="F178" s="18"/>
      <c r="G178" s="18"/>
      <c r="H178" s="18"/>
      <c r="I178" s="13"/>
      <c r="J178" s="71"/>
      <c r="K178" s="68"/>
      <c r="L178" s="66"/>
      <c r="M178" s="71"/>
      <c r="N178" s="71"/>
      <c r="O178" s="71"/>
      <c r="P178" s="71"/>
      <c r="Q178" s="71"/>
      <c r="R178" s="71"/>
      <c r="S178" s="71"/>
    </row>
    <row r="179" spans="1:19" s="2" customFormat="1" ht="15.75">
      <c r="A179" s="27" t="s">
        <v>526</v>
      </c>
      <c r="B179" s="28" t="s">
        <v>139</v>
      </c>
      <c r="C179" s="29" t="s">
        <v>305</v>
      </c>
      <c r="D179" s="57">
        <v>4.4000000000000004</v>
      </c>
      <c r="E179" s="30">
        <v>40.67</v>
      </c>
      <c r="F179" s="30">
        <f>ROUND(D179*E179,2)</f>
        <v>178.95</v>
      </c>
      <c r="G179" s="32">
        <f>ROUND(E179*$I$10,2)</f>
        <v>50.84</v>
      </c>
      <c r="H179" s="30">
        <f>ROUND(D179*G179,2)</f>
        <v>223.7</v>
      </c>
      <c r="I179" s="31"/>
      <c r="J179" s="11"/>
      <c r="K179" s="62"/>
      <c r="L179" s="66"/>
      <c r="M179" s="11"/>
      <c r="N179" s="11"/>
      <c r="O179" s="11"/>
      <c r="P179" s="11"/>
      <c r="Q179" s="11"/>
      <c r="R179" s="11"/>
      <c r="S179" s="11"/>
    </row>
    <row r="180" spans="1:19" s="2" customFormat="1" ht="15.75">
      <c r="A180" s="27" t="s">
        <v>527</v>
      </c>
      <c r="B180" s="28" t="s">
        <v>140</v>
      </c>
      <c r="C180" s="29" t="s">
        <v>305</v>
      </c>
      <c r="D180" s="57">
        <v>32</v>
      </c>
      <c r="E180" s="30">
        <v>54.85</v>
      </c>
      <c r="F180" s="30">
        <f>ROUND(D180*E180,2)</f>
        <v>1755.2</v>
      </c>
      <c r="G180" s="32">
        <f>ROUND(E180*$I$10,2)</f>
        <v>68.56</v>
      </c>
      <c r="H180" s="30">
        <f>ROUND(D180*G180,2)</f>
        <v>2193.92</v>
      </c>
      <c r="I180" s="31"/>
      <c r="J180" s="11"/>
      <c r="K180" s="62"/>
      <c r="L180" s="66"/>
      <c r="M180" s="11"/>
      <c r="N180" s="11"/>
      <c r="O180" s="11"/>
      <c r="P180" s="11"/>
      <c r="Q180" s="11"/>
      <c r="R180" s="11"/>
      <c r="S180" s="11"/>
    </row>
    <row r="181" spans="1:19" s="2" customFormat="1" ht="15.75">
      <c r="A181" s="27" t="s">
        <v>528</v>
      </c>
      <c r="B181" s="28" t="s">
        <v>141</v>
      </c>
      <c r="C181" s="29" t="s">
        <v>305</v>
      </c>
      <c r="D181" s="57">
        <v>48.4</v>
      </c>
      <c r="E181" s="30">
        <v>93.97</v>
      </c>
      <c r="F181" s="30">
        <f>ROUND(D181*E181,2)</f>
        <v>4548.1499999999996</v>
      </c>
      <c r="G181" s="32">
        <f>ROUND(E181*$I$10,2)</f>
        <v>117.46</v>
      </c>
      <c r="H181" s="30">
        <f>ROUND(D181*G181,2)</f>
        <v>5685.06</v>
      </c>
      <c r="I181" s="31"/>
      <c r="J181" s="11"/>
      <c r="K181" s="62"/>
      <c r="L181" s="66"/>
      <c r="M181" s="11"/>
      <c r="N181" s="11"/>
      <c r="O181" s="11"/>
      <c r="P181" s="11"/>
      <c r="Q181" s="11"/>
      <c r="R181" s="11"/>
      <c r="S181" s="11"/>
    </row>
    <row r="182" spans="1:19" s="2" customFormat="1" ht="15.75">
      <c r="A182" s="27" t="s">
        <v>529</v>
      </c>
      <c r="B182" s="28" t="s">
        <v>143</v>
      </c>
      <c r="C182" s="29" t="s">
        <v>305</v>
      </c>
      <c r="D182" s="57">
        <v>48</v>
      </c>
      <c r="E182" s="30">
        <v>71.67</v>
      </c>
      <c r="F182" s="30">
        <f>ROUND(D182*E182,2)</f>
        <v>3440.16</v>
      </c>
      <c r="G182" s="32">
        <f>ROUND(E182*$I$10,2)</f>
        <v>89.59</v>
      </c>
      <c r="H182" s="30">
        <f>ROUND(D182*G182,2)</f>
        <v>4300.32</v>
      </c>
      <c r="I182" s="31"/>
      <c r="J182" s="11"/>
      <c r="K182" s="62"/>
      <c r="L182" s="66"/>
      <c r="M182" s="11"/>
      <c r="N182" s="11"/>
      <c r="O182" s="11"/>
      <c r="P182" s="11"/>
      <c r="Q182" s="11"/>
      <c r="R182" s="11"/>
      <c r="S182" s="11"/>
    </row>
    <row r="183" spans="1:19" s="1" customFormat="1" ht="15.75">
      <c r="A183" s="23" t="s">
        <v>530</v>
      </c>
      <c r="B183" s="20" t="s">
        <v>144</v>
      </c>
      <c r="C183" s="19"/>
      <c r="D183" s="55"/>
      <c r="E183" s="18"/>
      <c r="F183" s="18"/>
      <c r="G183" s="18"/>
      <c r="H183" s="18"/>
      <c r="I183" s="13"/>
      <c r="J183" s="71"/>
      <c r="K183" s="68"/>
      <c r="L183" s="66"/>
      <c r="M183" s="71"/>
      <c r="N183" s="71"/>
      <c r="O183" s="71"/>
      <c r="P183" s="71"/>
      <c r="Q183" s="71"/>
      <c r="R183" s="71"/>
      <c r="S183" s="71"/>
    </row>
    <row r="184" spans="1:19" s="2" customFormat="1" ht="15.75">
      <c r="A184" s="27" t="s">
        <v>531</v>
      </c>
      <c r="B184" s="28" t="s">
        <v>145</v>
      </c>
      <c r="C184" s="29" t="s">
        <v>305</v>
      </c>
      <c r="D184" s="57">
        <v>8.8000000000000007</v>
      </c>
      <c r="E184" s="30">
        <v>22.8</v>
      </c>
      <c r="F184" s="30">
        <f>ROUND(D184*E184,2)</f>
        <v>200.64</v>
      </c>
      <c r="G184" s="32">
        <f>ROUND(E184*$I$10,2)</f>
        <v>28.5</v>
      </c>
      <c r="H184" s="30">
        <f>ROUND(D184*G184,2)</f>
        <v>250.8</v>
      </c>
      <c r="I184" s="31"/>
      <c r="J184" s="11"/>
      <c r="K184" s="62"/>
      <c r="L184" s="66"/>
      <c r="M184" s="11"/>
      <c r="N184" s="11"/>
      <c r="O184" s="11"/>
      <c r="P184" s="11"/>
      <c r="Q184" s="11"/>
      <c r="R184" s="11"/>
      <c r="S184" s="11"/>
    </row>
    <row r="185" spans="1:19" s="2" customFormat="1" ht="15.75">
      <c r="A185" s="27" t="s">
        <v>532</v>
      </c>
      <c r="B185" s="28" t="s">
        <v>142</v>
      </c>
      <c r="C185" s="29" t="s">
        <v>305</v>
      </c>
      <c r="D185" s="57">
        <v>143.19999999999999</v>
      </c>
      <c r="E185" s="30">
        <v>26.95</v>
      </c>
      <c r="F185" s="30">
        <f>ROUND(D185*E185,2)</f>
        <v>3859.24</v>
      </c>
      <c r="G185" s="32">
        <f>ROUND(E185*$I$10,2)</f>
        <v>33.69</v>
      </c>
      <c r="H185" s="30">
        <f>ROUND(D185*G185,2)</f>
        <v>4824.41</v>
      </c>
      <c r="I185" s="31"/>
      <c r="J185" s="11"/>
      <c r="K185" s="62"/>
      <c r="L185" s="66"/>
      <c r="M185" s="11"/>
      <c r="N185" s="11"/>
      <c r="O185" s="11"/>
      <c r="P185" s="11"/>
      <c r="Q185" s="11"/>
      <c r="R185" s="11"/>
      <c r="S185" s="11"/>
    </row>
    <row r="186" spans="1:19" s="2" customFormat="1" ht="15.75">
      <c r="A186" s="23" t="s">
        <v>533</v>
      </c>
      <c r="B186" s="20" t="s">
        <v>334</v>
      </c>
      <c r="C186" s="29"/>
      <c r="D186" s="56"/>
      <c r="E186" s="30"/>
      <c r="F186" s="30"/>
      <c r="G186" s="30"/>
      <c r="H186" s="30"/>
      <c r="I186" s="31"/>
      <c r="J186" s="11"/>
      <c r="K186" s="62"/>
      <c r="L186" s="66"/>
      <c r="M186" s="11"/>
      <c r="N186" s="11"/>
      <c r="O186" s="11"/>
      <c r="P186" s="11"/>
      <c r="Q186" s="11"/>
      <c r="R186" s="11"/>
      <c r="S186" s="11"/>
    </row>
    <row r="187" spans="1:19" s="11" customFormat="1" ht="15.75">
      <c r="A187" s="27" t="s">
        <v>534</v>
      </c>
      <c r="B187" s="28" t="s">
        <v>317</v>
      </c>
      <c r="C187" s="29" t="s">
        <v>304</v>
      </c>
      <c r="D187" s="57">
        <v>840</v>
      </c>
      <c r="E187" s="30">
        <v>73.52</v>
      </c>
      <c r="F187" s="30">
        <f>ROUND(D187*E187,2)</f>
        <v>61756.800000000003</v>
      </c>
      <c r="G187" s="32">
        <f>ROUND(E187*$I$10,2)</f>
        <v>91.9</v>
      </c>
      <c r="H187" s="30">
        <f>ROUND(D187*G187,2)</f>
        <v>77196</v>
      </c>
      <c r="I187" s="31"/>
      <c r="K187" s="62"/>
      <c r="L187" s="66"/>
    </row>
    <row r="188" spans="1:19" s="5" customFormat="1" ht="15.75">
      <c r="A188" s="86">
        <v>9</v>
      </c>
      <c r="B188" s="87" t="s">
        <v>146</v>
      </c>
      <c r="C188" s="88"/>
      <c r="D188" s="89"/>
      <c r="E188" s="90"/>
      <c r="F188" s="90">
        <f>SUM(F189:F253)</f>
        <v>29460.3</v>
      </c>
      <c r="G188" s="90"/>
      <c r="H188" s="90">
        <f>SUM(H189:H253)</f>
        <v>36826.22</v>
      </c>
      <c r="I188" s="91">
        <f>H188/$H$387*100</f>
        <v>1.3455289473938339</v>
      </c>
      <c r="J188" s="65"/>
      <c r="K188" s="68"/>
      <c r="L188" s="66"/>
      <c r="M188" s="65"/>
      <c r="N188" s="65"/>
      <c r="O188" s="65"/>
      <c r="P188" s="65"/>
      <c r="Q188" s="65"/>
      <c r="R188" s="65"/>
      <c r="S188" s="65"/>
    </row>
    <row r="189" spans="1:19" s="1" customFormat="1" ht="15.75">
      <c r="A189" s="23" t="s">
        <v>535</v>
      </c>
      <c r="B189" s="20" t="s">
        <v>147</v>
      </c>
      <c r="C189" s="19"/>
      <c r="D189" s="55"/>
      <c r="E189" s="18"/>
      <c r="F189" s="18"/>
      <c r="G189" s="18"/>
      <c r="H189" s="18"/>
      <c r="I189" s="13"/>
      <c r="J189" s="71"/>
      <c r="K189" s="68"/>
      <c r="L189" s="66"/>
      <c r="M189" s="71"/>
      <c r="N189" s="71"/>
      <c r="O189" s="71"/>
      <c r="P189" s="71"/>
      <c r="Q189" s="71"/>
      <c r="R189" s="71"/>
      <c r="S189" s="71"/>
    </row>
    <row r="190" spans="1:19" s="2" customFormat="1" ht="15.75">
      <c r="A190" s="27" t="s">
        <v>536</v>
      </c>
      <c r="B190" s="28" t="s">
        <v>148</v>
      </c>
      <c r="C190" s="29" t="s">
        <v>305</v>
      </c>
      <c r="D190" s="57">
        <v>84</v>
      </c>
      <c r="E190" s="30">
        <v>4.5199999999999996</v>
      </c>
      <c r="F190" s="30">
        <f>ROUND(D190*E190,2)</f>
        <v>379.68</v>
      </c>
      <c r="G190" s="32">
        <f>ROUND(E190*$I$10,2)</f>
        <v>5.65</v>
      </c>
      <c r="H190" s="30">
        <f>ROUND(D190*G190,2)</f>
        <v>474.6</v>
      </c>
      <c r="I190" s="31"/>
      <c r="J190" s="11"/>
      <c r="K190" s="62"/>
      <c r="L190" s="66"/>
      <c r="M190" s="11"/>
      <c r="N190" s="11"/>
      <c r="O190" s="11"/>
      <c r="P190" s="11"/>
      <c r="Q190" s="11"/>
      <c r="R190" s="11"/>
      <c r="S190" s="11"/>
    </row>
    <row r="191" spans="1:19" s="9" customFormat="1" ht="15.75">
      <c r="A191" s="23" t="s">
        <v>537</v>
      </c>
      <c r="B191" s="20" t="s">
        <v>149</v>
      </c>
      <c r="C191" s="19"/>
      <c r="D191" s="55"/>
      <c r="E191" s="18"/>
      <c r="F191" s="18"/>
      <c r="G191" s="18"/>
      <c r="H191" s="18"/>
      <c r="I191" s="13"/>
      <c r="J191" s="69"/>
      <c r="K191" s="68"/>
      <c r="L191" s="66"/>
      <c r="M191" s="69"/>
      <c r="N191" s="69"/>
      <c r="O191" s="69"/>
      <c r="P191" s="69"/>
      <c r="Q191" s="69"/>
      <c r="R191" s="69"/>
      <c r="S191" s="69"/>
    </row>
    <row r="192" spans="1:19" s="2" customFormat="1" ht="15.75">
      <c r="A192" s="27" t="s">
        <v>538</v>
      </c>
      <c r="B192" s="28" t="s">
        <v>150</v>
      </c>
      <c r="C192" s="29" t="s">
        <v>305</v>
      </c>
      <c r="D192" s="57">
        <v>3.6</v>
      </c>
      <c r="E192" s="30">
        <v>19.25</v>
      </c>
      <c r="F192" s="30">
        <f>ROUND(D192*E192,2)</f>
        <v>69.3</v>
      </c>
      <c r="G192" s="32">
        <f>ROUND(E192*$I$10,2)</f>
        <v>24.06</v>
      </c>
      <c r="H192" s="30">
        <f>ROUND(D192*G192,2)</f>
        <v>86.62</v>
      </c>
      <c r="I192" s="31"/>
      <c r="J192" s="11"/>
      <c r="K192" s="62"/>
      <c r="L192" s="66"/>
      <c r="M192" s="11"/>
      <c r="N192" s="11"/>
      <c r="O192" s="11"/>
      <c r="P192" s="11"/>
      <c r="Q192" s="11"/>
      <c r="R192" s="11"/>
      <c r="S192" s="11"/>
    </row>
    <row r="193" spans="1:19" s="2" customFormat="1" ht="15.75">
      <c r="A193" s="27" t="s">
        <v>539</v>
      </c>
      <c r="B193" s="28" t="s">
        <v>107</v>
      </c>
      <c r="C193" s="29" t="s">
        <v>305</v>
      </c>
      <c r="D193" s="57">
        <v>60</v>
      </c>
      <c r="E193" s="30">
        <v>20.48</v>
      </c>
      <c r="F193" s="30">
        <f>ROUND(D193*E193,2)</f>
        <v>1228.8</v>
      </c>
      <c r="G193" s="32">
        <f>ROUND(E193*$I$10,2)</f>
        <v>25.6</v>
      </c>
      <c r="H193" s="30">
        <f>ROUND(D193*G193,2)</f>
        <v>1536</v>
      </c>
      <c r="I193" s="31"/>
      <c r="J193" s="11"/>
      <c r="K193" s="62"/>
      <c r="L193" s="66"/>
      <c r="M193" s="11"/>
      <c r="N193" s="11"/>
      <c r="O193" s="11"/>
      <c r="P193" s="11"/>
      <c r="Q193" s="11"/>
      <c r="R193" s="11"/>
      <c r="S193" s="11"/>
    </row>
    <row r="194" spans="1:19" s="2" customFormat="1" ht="15.75">
      <c r="A194" s="27" t="s">
        <v>540</v>
      </c>
      <c r="B194" s="28" t="s">
        <v>151</v>
      </c>
      <c r="C194" s="29" t="s">
        <v>305</v>
      </c>
      <c r="D194" s="57">
        <v>72</v>
      </c>
      <c r="E194" s="30">
        <v>31.9</v>
      </c>
      <c r="F194" s="30">
        <f>ROUND(D194*E194,2)</f>
        <v>2296.8000000000002</v>
      </c>
      <c r="G194" s="32">
        <f>ROUND(E194*$I$10,2)</f>
        <v>39.880000000000003</v>
      </c>
      <c r="H194" s="30">
        <f>ROUND(D194*G194,2)</f>
        <v>2871.36</v>
      </c>
      <c r="I194" s="31"/>
      <c r="J194" s="11"/>
      <c r="K194" s="62"/>
      <c r="L194" s="66"/>
      <c r="M194" s="11"/>
      <c r="N194" s="11"/>
      <c r="O194" s="11"/>
      <c r="P194" s="11"/>
      <c r="Q194" s="11"/>
      <c r="R194" s="11"/>
      <c r="S194" s="11"/>
    </row>
    <row r="195" spans="1:19" s="2" customFormat="1" ht="15.75">
      <c r="A195" s="27" t="s">
        <v>541</v>
      </c>
      <c r="B195" s="28" t="s">
        <v>152</v>
      </c>
      <c r="C195" s="29" t="s">
        <v>305</v>
      </c>
      <c r="D195" s="57">
        <v>72</v>
      </c>
      <c r="E195" s="30">
        <v>59.7</v>
      </c>
      <c r="F195" s="30">
        <f>ROUND(D195*E195,2)</f>
        <v>4298.3999999999996</v>
      </c>
      <c r="G195" s="32">
        <f>ROUND(E195*$I$10,2)</f>
        <v>74.63</v>
      </c>
      <c r="H195" s="30">
        <f>ROUND(D195*G195,2)</f>
        <v>5373.36</v>
      </c>
      <c r="I195" s="31"/>
      <c r="J195" s="11"/>
      <c r="K195" s="62"/>
      <c r="L195" s="66"/>
      <c r="M195" s="11"/>
      <c r="N195" s="11"/>
      <c r="O195" s="11"/>
      <c r="P195" s="11"/>
      <c r="Q195" s="11"/>
      <c r="R195" s="11"/>
      <c r="S195" s="11"/>
    </row>
    <row r="196" spans="1:19" s="1" customFormat="1" ht="15.75">
      <c r="A196" s="23" t="s">
        <v>542</v>
      </c>
      <c r="B196" s="20" t="s">
        <v>153</v>
      </c>
      <c r="C196" s="19"/>
      <c r="D196" s="55"/>
      <c r="E196" s="18"/>
      <c r="F196" s="18"/>
      <c r="G196" s="18"/>
      <c r="H196" s="18"/>
      <c r="I196" s="13"/>
      <c r="J196" s="71"/>
      <c r="K196" s="68"/>
      <c r="L196" s="66"/>
      <c r="M196" s="71"/>
      <c r="N196" s="71"/>
      <c r="O196" s="71"/>
      <c r="P196" s="71"/>
      <c r="Q196" s="71"/>
      <c r="R196" s="71"/>
      <c r="S196" s="71"/>
    </row>
    <row r="197" spans="1:19" s="2" customFormat="1" ht="15.75">
      <c r="A197" s="27" t="s">
        <v>543</v>
      </c>
      <c r="B197" s="28" t="s">
        <v>154</v>
      </c>
      <c r="C197" s="29" t="s">
        <v>303</v>
      </c>
      <c r="D197" s="57">
        <v>1</v>
      </c>
      <c r="E197" s="30">
        <v>54.88</v>
      </c>
      <c r="F197" s="30">
        <f>ROUND(D197*E197,2)</f>
        <v>54.88</v>
      </c>
      <c r="G197" s="32">
        <f>ROUND(E197*$I$10,2)</f>
        <v>68.599999999999994</v>
      </c>
      <c r="H197" s="30">
        <f>ROUND(D197*G197,2)</f>
        <v>68.599999999999994</v>
      </c>
      <c r="I197" s="31"/>
      <c r="J197" s="11"/>
      <c r="K197" s="62"/>
      <c r="L197" s="66"/>
      <c r="M197" s="11"/>
      <c r="N197" s="11"/>
      <c r="O197" s="11"/>
      <c r="P197" s="11"/>
      <c r="Q197" s="11"/>
      <c r="R197" s="11"/>
      <c r="S197" s="11"/>
    </row>
    <row r="198" spans="1:19" s="1" customFormat="1" ht="15.75">
      <c r="A198" s="23" t="s">
        <v>544</v>
      </c>
      <c r="B198" s="20" t="s">
        <v>155</v>
      </c>
      <c r="C198" s="19"/>
      <c r="D198" s="55"/>
      <c r="E198" s="18"/>
      <c r="F198" s="18"/>
      <c r="G198" s="18"/>
      <c r="H198" s="18"/>
      <c r="I198" s="13"/>
      <c r="J198" s="71"/>
      <c r="K198" s="68"/>
      <c r="L198" s="66"/>
      <c r="M198" s="71"/>
      <c r="N198" s="71"/>
      <c r="O198" s="71"/>
      <c r="P198" s="71"/>
      <c r="Q198" s="71"/>
      <c r="R198" s="71"/>
      <c r="S198" s="71"/>
    </row>
    <row r="199" spans="1:19" s="2" customFormat="1" ht="15.75">
      <c r="A199" s="27" t="s">
        <v>545</v>
      </c>
      <c r="B199" s="28" t="s">
        <v>156</v>
      </c>
      <c r="C199" s="29" t="s">
        <v>303</v>
      </c>
      <c r="D199" s="57">
        <v>3</v>
      </c>
      <c r="E199" s="30">
        <v>58.23</v>
      </c>
      <c r="F199" s="30">
        <f>ROUND(D199*E199,2)</f>
        <v>174.69</v>
      </c>
      <c r="G199" s="32">
        <f>ROUND(E199*$I$10,2)</f>
        <v>72.790000000000006</v>
      </c>
      <c r="H199" s="30">
        <f>ROUND(D199*G199,2)</f>
        <v>218.37</v>
      </c>
      <c r="I199" s="31"/>
      <c r="J199" s="11"/>
      <c r="K199" s="62"/>
      <c r="L199" s="66"/>
      <c r="M199" s="11"/>
      <c r="N199" s="11"/>
      <c r="O199" s="11"/>
      <c r="P199" s="11"/>
      <c r="Q199" s="11"/>
      <c r="R199" s="11"/>
      <c r="S199" s="11"/>
    </row>
    <row r="200" spans="1:19" s="2" customFormat="1" ht="15.75">
      <c r="A200" s="27" t="s">
        <v>546</v>
      </c>
      <c r="B200" s="28" t="s">
        <v>157</v>
      </c>
      <c r="C200" s="29" t="s">
        <v>303</v>
      </c>
      <c r="D200" s="57">
        <v>1</v>
      </c>
      <c r="E200" s="30">
        <v>66.739999999999995</v>
      </c>
      <c r="F200" s="30">
        <f>ROUND(D200*E200,2)</f>
        <v>66.739999999999995</v>
      </c>
      <c r="G200" s="32">
        <f>ROUND(E200*$I$10,2)</f>
        <v>83.43</v>
      </c>
      <c r="H200" s="30">
        <f>ROUND(D200*G200,2)</f>
        <v>83.43</v>
      </c>
      <c r="I200" s="31"/>
      <c r="J200" s="11"/>
      <c r="K200" s="62"/>
      <c r="L200" s="66"/>
      <c r="M200" s="11"/>
      <c r="N200" s="11"/>
      <c r="O200" s="11"/>
      <c r="P200" s="11"/>
      <c r="Q200" s="11"/>
      <c r="R200" s="11"/>
      <c r="S200" s="11"/>
    </row>
    <row r="201" spans="1:19" s="1" customFormat="1" ht="15.75">
      <c r="A201" s="23" t="s">
        <v>547</v>
      </c>
      <c r="B201" s="20" t="s">
        <v>158</v>
      </c>
      <c r="C201" s="19"/>
      <c r="D201" s="55"/>
      <c r="E201" s="18"/>
      <c r="F201" s="18"/>
      <c r="G201" s="18"/>
      <c r="H201" s="18"/>
      <c r="I201" s="13"/>
      <c r="J201" s="71"/>
      <c r="K201" s="68"/>
      <c r="L201" s="66"/>
      <c r="M201" s="71"/>
      <c r="N201" s="71"/>
      <c r="O201" s="71"/>
      <c r="P201" s="71"/>
      <c r="Q201" s="71"/>
      <c r="R201" s="71"/>
      <c r="S201" s="71"/>
    </row>
    <row r="202" spans="1:19" s="2" customFormat="1" ht="15.75">
      <c r="A202" s="27" t="s">
        <v>548</v>
      </c>
      <c r="B202" s="28" t="s">
        <v>159</v>
      </c>
      <c r="C202" s="29" t="s">
        <v>303</v>
      </c>
      <c r="D202" s="57">
        <v>1</v>
      </c>
      <c r="E202" s="30">
        <v>84.45</v>
      </c>
      <c r="F202" s="30">
        <f t="shared" ref="F202:F207" si="6">ROUND(D202*E202,2)</f>
        <v>84.45</v>
      </c>
      <c r="G202" s="32">
        <f t="shared" ref="G202:G207" si="7">ROUND(E202*$I$10,2)</f>
        <v>105.56</v>
      </c>
      <c r="H202" s="30">
        <f t="shared" ref="H202:H207" si="8">ROUND(D202*G202,2)</f>
        <v>105.56</v>
      </c>
      <c r="I202" s="31"/>
      <c r="J202" s="11"/>
      <c r="K202" s="62"/>
      <c r="L202" s="66"/>
      <c r="M202" s="11"/>
      <c r="N202" s="11"/>
      <c r="O202" s="11"/>
      <c r="P202" s="11"/>
      <c r="Q202" s="11"/>
      <c r="R202" s="11"/>
      <c r="S202" s="11"/>
    </row>
    <row r="203" spans="1:19" s="2" customFormat="1" ht="15.75">
      <c r="A203" s="27" t="s">
        <v>549</v>
      </c>
      <c r="B203" s="28" t="s">
        <v>160</v>
      </c>
      <c r="C203" s="29" t="s">
        <v>303</v>
      </c>
      <c r="D203" s="57">
        <v>6</v>
      </c>
      <c r="E203" s="30">
        <v>55.24</v>
      </c>
      <c r="F203" s="30">
        <f t="shared" si="6"/>
        <v>331.44</v>
      </c>
      <c r="G203" s="32">
        <f t="shared" si="7"/>
        <v>69.05</v>
      </c>
      <c r="H203" s="30">
        <f t="shared" si="8"/>
        <v>414.3</v>
      </c>
      <c r="I203" s="31"/>
      <c r="J203" s="11"/>
      <c r="K203" s="62"/>
      <c r="L203" s="66"/>
      <c r="M203" s="11"/>
      <c r="N203" s="11"/>
      <c r="O203" s="11"/>
      <c r="P203" s="11"/>
      <c r="Q203" s="11"/>
      <c r="R203" s="11"/>
      <c r="S203" s="11"/>
    </row>
    <row r="204" spans="1:19" s="2" customFormat="1" ht="15.75">
      <c r="A204" s="27" t="s">
        <v>550</v>
      </c>
      <c r="B204" s="28" t="s">
        <v>161</v>
      </c>
      <c r="C204" s="29" t="s">
        <v>303</v>
      </c>
      <c r="D204" s="57">
        <v>6</v>
      </c>
      <c r="E204" s="30">
        <v>48.84</v>
      </c>
      <c r="F204" s="30">
        <f t="shared" si="6"/>
        <v>293.04000000000002</v>
      </c>
      <c r="G204" s="32">
        <f t="shared" si="7"/>
        <v>61.05</v>
      </c>
      <c r="H204" s="30">
        <f t="shared" si="8"/>
        <v>366.3</v>
      </c>
      <c r="I204" s="31"/>
      <c r="J204" s="11"/>
      <c r="K204" s="62"/>
      <c r="L204" s="66"/>
      <c r="M204" s="11"/>
      <c r="N204" s="11"/>
      <c r="O204" s="11"/>
      <c r="P204" s="11"/>
      <c r="Q204" s="11"/>
      <c r="R204" s="11"/>
      <c r="S204" s="11"/>
    </row>
    <row r="205" spans="1:19" s="2" customFormat="1" ht="15.75">
      <c r="A205" s="27" t="s">
        <v>551</v>
      </c>
      <c r="B205" s="28" t="s">
        <v>162</v>
      </c>
      <c r="C205" s="29" t="s">
        <v>303</v>
      </c>
      <c r="D205" s="57">
        <v>2</v>
      </c>
      <c r="E205" s="30">
        <v>20.73</v>
      </c>
      <c r="F205" s="30">
        <f t="shared" si="6"/>
        <v>41.46</v>
      </c>
      <c r="G205" s="32">
        <f t="shared" si="7"/>
        <v>25.91</v>
      </c>
      <c r="H205" s="30">
        <f t="shared" si="8"/>
        <v>51.82</v>
      </c>
      <c r="I205" s="31"/>
      <c r="J205" s="11"/>
      <c r="K205" s="62"/>
      <c r="L205" s="66"/>
      <c r="M205" s="11"/>
      <c r="N205" s="11"/>
      <c r="O205" s="11"/>
      <c r="P205" s="11"/>
      <c r="Q205" s="11"/>
      <c r="R205" s="11"/>
      <c r="S205" s="11"/>
    </row>
    <row r="206" spans="1:19" s="2" customFormat="1" ht="15.75">
      <c r="A206" s="27" t="s">
        <v>552</v>
      </c>
      <c r="B206" s="28" t="s">
        <v>163</v>
      </c>
      <c r="C206" s="29" t="s">
        <v>303</v>
      </c>
      <c r="D206" s="57">
        <v>2</v>
      </c>
      <c r="E206" s="30">
        <v>47.94</v>
      </c>
      <c r="F206" s="30">
        <f t="shared" si="6"/>
        <v>95.88</v>
      </c>
      <c r="G206" s="32">
        <f t="shared" si="7"/>
        <v>59.93</v>
      </c>
      <c r="H206" s="30">
        <f t="shared" si="8"/>
        <v>119.86</v>
      </c>
      <c r="I206" s="31"/>
      <c r="J206" s="11"/>
      <c r="K206" s="62"/>
      <c r="L206" s="66"/>
      <c r="M206" s="11"/>
      <c r="N206" s="11"/>
      <c r="O206" s="11"/>
      <c r="P206" s="11"/>
      <c r="Q206" s="11"/>
      <c r="R206" s="11"/>
      <c r="S206" s="11"/>
    </row>
    <row r="207" spans="1:19" s="2" customFormat="1" ht="15.75">
      <c r="A207" s="27" t="s">
        <v>553</v>
      </c>
      <c r="B207" s="28" t="s">
        <v>164</v>
      </c>
      <c r="C207" s="29" t="s">
        <v>303</v>
      </c>
      <c r="D207" s="57">
        <v>2</v>
      </c>
      <c r="E207" s="30">
        <v>42.22</v>
      </c>
      <c r="F207" s="30">
        <f t="shared" si="6"/>
        <v>84.44</v>
      </c>
      <c r="G207" s="32">
        <f t="shared" si="7"/>
        <v>52.78</v>
      </c>
      <c r="H207" s="30">
        <f t="shared" si="8"/>
        <v>105.56</v>
      </c>
      <c r="I207" s="31"/>
      <c r="J207" s="11"/>
      <c r="K207" s="62"/>
      <c r="L207" s="66"/>
      <c r="M207" s="11"/>
      <c r="N207" s="11"/>
      <c r="O207" s="11"/>
      <c r="P207" s="11"/>
      <c r="Q207" s="11"/>
      <c r="R207" s="11"/>
      <c r="S207" s="11"/>
    </row>
    <row r="208" spans="1:19" s="1" customFormat="1" ht="15.75">
      <c r="A208" s="23" t="s">
        <v>554</v>
      </c>
      <c r="B208" s="20" t="s">
        <v>165</v>
      </c>
      <c r="C208" s="19"/>
      <c r="D208" s="55"/>
      <c r="E208" s="18"/>
      <c r="F208" s="18"/>
      <c r="G208" s="18"/>
      <c r="H208" s="18"/>
      <c r="I208" s="13"/>
      <c r="J208" s="71"/>
      <c r="K208" s="68"/>
      <c r="L208" s="66"/>
      <c r="M208" s="71"/>
      <c r="N208" s="71"/>
      <c r="O208" s="71"/>
      <c r="P208" s="71"/>
      <c r="Q208" s="71"/>
      <c r="R208" s="71"/>
      <c r="S208" s="71"/>
    </row>
    <row r="209" spans="1:19" s="4" customFormat="1" ht="15.75">
      <c r="A209" s="27" t="s">
        <v>555</v>
      </c>
      <c r="B209" s="28" t="s">
        <v>166</v>
      </c>
      <c r="C209" s="29" t="s">
        <v>303</v>
      </c>
      <c r="D209" s="56">
        <v>1</v>
      </c>
      <c r="E209" s="30">
        <v>41.08</v>
      </c>
      <c r="F209" s="30">
        <f>ROUND(D209*E209,2)</f>
        <v>41.08</v>
      </c>
      <c r="G209" s="32">
        <f>ROUND(E209*$I$10,2)</f>
        <v>51.35</v>
      </c>
      <c r="H209" s="30">
        <f>ROUND(D209*G209,2)</f>
        <v>51.35</v>
      </c>
      <c r="I209" s="31"/>
      <c r="J209" s="8"/>
      <c r="K209" s="62"/>
      <c r="L209" s="66"/>
      <c r="M209" s="8"/>
      <c r="N209" s="8"/>
      <c r="O209" s="8"/>
      <c r="P209" s="8"/>
      <c r="Q209" s="8"/>
      <c r="R209" s="8"/>
      <c r="S209" s="8"/>
    </row>
    <row r="210" spans="1:19" s="2" customFormat="1" ht="15.75">
      <c r="A210" s="27" t="s">
        <v>556</v>
      </c>
      <c r="B210" s="28" t="s">
        <v>167</v>
      </c>
      <c r="C210" s="29" t="s">
        <v>303</v>
      </c>
      <c r="D210" s="57">
        <v>6</v>
      </c>
      <c r="E210" s="30">
        <v>14.03</v>
      </c>
      <c r="F210" s="30">
        <f>ROUND(D210*E210,2)</f>
        <v>84.18</v>
      </c>
      <c r="G210" s="32">
        <f>ROUND(E210*$I$10,2)</f>
        <v>17.54</v>
      </c>
      <c r="H210" s="30">
        <f>ROUND(D210*G210,2)</f>
        <v>105.24</v>
      </c>
      <c r="I210" s="31"/>
      <c r="J210" s="11"/>
      <c r="K210" s="62"/>
      <c r="L210" s="66"/>
      <c r="M210" s="11"/>
      <c r="N210" s="11"/>
      <c r="O210" s="11"/>
      <c r="P210" s="11"/>
      <c r="Q210" s="11"/>
      <c r="R210" s="11"/>
      <c r="S210" s="11"/>
    </row>
    <row r="211" spans="1:19" s="1" customFormat="1" ht="15.75">
      <c r="A211" s="23" t="s">
        <v>557</v>
      </c>
      <c r="B211" s="20" t="s">
        <v>168</v>
      </c>
      <c r="C211" s="19"/>
      <c r="D211" s="55"/>
      <c r="E211" s="18"/>
      <c r="F211" s="18"/>
      <c r="G211" s="18"/>
      <c r="H211" s="18"/>
      <c r="I211" s="13"/>
      <c r="J211" s="71"/>
      <c r="K211" s="68"/>
      <c r="L211" s="66"/>
      <c r="M211" s="71"/>
      <c r="N211" s="71"/>
      <c r="O211" s="71"/>
      <c r="P211" s="71"/>
      <c r="Q211" s="71"/>
      <c r="R211" s="71"/>
      <c r="S211" s="71"/>
    </row>
    <row r="212" spans="1:19" s="2" customFormat="1" ht="15.75">
      <c r="A212" s="27" t="s">
        <v>558</v>
      </c>
      <c r="B212" s="28" t="s">
        <v>169</v>
      </c>
      <c r="C212" s="29" t="s">
        <v>303</v>
      </c>
      <c r="D212" s="57">
        <v>6</v>
      </c>
      <c r="E212" s="30">
        <v>38.72</v>
      </c>
      <c r="F212" s="30">
        <f>ROUND(D212*E212,2)</f>
        <v>232.32</v>
      </c>
      <c r="G212" s="32">
        <f>ROUND(E212*$I$10,2)</f>
        <v>48.4</v>
      </c>
      <c r="H212" s="30">
        <f>ROUND(D212*G212,2)</f>
        <v>290.39999999999998</v>
      </c>
      <c r="I212" s="31"/>
      <c r="J212" s="11"/>
      <c r="K212" s="62"/>
      <c r="L212" s="66"/>
      <c r="M212" s="11"/>
      <c r="N212" s="11"/>
      <c r="O212" s="11"/>
      <c r="P212" s="11"/>
      <c r="Q212" s="11"/>
      <c r="R212" s="11"/>
      <c r="S212" s="11"/>
    </row>
    <row r="213" spans="1:19" s="2" customFormat="1" ht="15.75">
      <c r="A213" s="27" t="s">
        <v>559</v>
      </c>
      <c r="B213" s="28" t="s">
        <v>170</v>
      </c>
      <c r="C213" s="29" t="s">
        <v>303</v>
      </c>
      <c r="D213" s="57">
        <v>2</v>
      </c>
      <c r="E213" s="30">
        <v>50.92</v>
      </c>
      <c r="F213" s="30">
        <f>ROUND(D213*E213,2)</f>
        <v>101.84</v>
      </c>
      <c r="G213" s="32">
        <f>ROUND(E213*$I$10,2)</f>
        <v>63.65</v>
      </c>
      <c r="H213" s="30">
        <f>ROUND(D213*G213,2)</f>
        <v>127.3</v>
      </c>
      <c r="I213" s="31"/>
      <c r="J213" s="11"/>
      <c r="K213" s="62"/>
      <c r="L213" s="66"/>
      <c r="M213" s="11"/>
      <c r="N213" s="11"/>
      <c r="O213" s="11"/>
      <c r="P213" s="11"/>
      <c r="Q213" s="11"/>
      <c r="R213" s="11"/>
      <c r="S213" s="11"/>
    </row>
    <row r="214" spans="1:19" s="2" customFormat="1" ht="15.75">
      <c r="A214" s="27" t="s">
        <v>560</v>
      </c>
      <c r="B214" s="28" t="s">
        <v>171</v>
      </c>
      <c r="C214" s="29" t="s">
        <v>303</v>
      </c>
      <c r="D214" s="57">
        <v>4</v>
      </c>
      <c r="E214" s="30">
        <v>38.020000000000003</v>
      </c>
      <c r="F214" s="30">
        <f>ROUND(D214*E214,2)</f>
        <v>152.08000000000001</v>
      </c>
      <c r="G214" s="32">
        <f>ROUND(E214*$I$10,2)</f>
        <v>47.53</v>
      </c>
      <c r="H214" s="30">
        <f>ROUND(D214*G214,2)</f>
        <v>190.12</v>
      </c>
      <c r="I214" s="31"/>
      <c r="J214" s="11"/>
      <c r="K214" s="62"/>
      <c r="L214" s="66"/>
      <c r="M214" s="11"/>
      <c r="N214" s="11"/>
      <c r="O214" s="11"/>
      <c r="P214" s="11"/>
      <c r="Q214" s="11"/>
      <c r="R214" s="11"/>
      <c r="S214" s="11"/>
    </row>
    <row r="215" spans="1:19" s="2" customFormat="1" ht="15.75">
      <c r="A215" s="27" t="s">
        <v>561</v>
      </c>
      <c r="B215" s="28" t="s">
        <v>172</v>
      </c>
      <c r="C215" s="29" t="s">
        <v>303</v>
      </c>
      <c r="D215" s="57">
        <v>2</v>
      </c>
      <c r="E215" s="30">
        <v>19.11</v>
      </c>
      <c r="F215" s="30">
        <f>ROUND(D215*E215,2)</f>
        <v>38.22</v>
      </c>
      <c r="G215" s="32">
        <f>ROUND(E215*$I$10,2)</f>
        <v>23.89</v>
      </c>
      <c r="H215" s="30">
        <f>ROUND(D215*G215,2)</f>
        <v>47.78</v>
      </c>
      <c r="I215" s="31"/>
      <c r="J215" s="11"/>
      <c r="K215" s="62"/>
      <c r="L215" s="66"/>
      <c r="M215" s="11"/>
      <c r="N215" s="11"/>
      <c r="O215" s="11"/>
      <c r="P215" s="11"/>
      <c r="Q215" s="11"/>
      <c r="R215" s="11"/>
      <c r="S215" s="11"/>
    </row>
    <row r="216" spans="1:19" s="1" customFormat="1" ht="15.75">
      <c r="A216" s="23" t="s">
        <v>562</v>
      </c>
      <c r="B216" s="20" t="s">
        <v>173</v>
      </c>
      <c r="C216" s="19"/>
      <c r="D216" s="55"/>
      <c r="E216" s="18"/>
      <c r="F216" s="18"/>
      <c r="G216" s="18"/>
      <c r="H216" s="18"/>
      <c r="I216" s="13"/>
      <c r="J216" s="71"/>
      <c r="K216" s="68"/>
      <c r="L216" s="66"/>
      <c r="M216" s="71"/>
      <c r="N216" s="71"/>
      <c r="O216" s="71"/>
      <c r="P216" s="71"/>
      <c r="Q216" s="71"/>
      <c r="R216" s="71"/>
      <c r="S216" s="71"/>
    </row>
    <row r="217" spans="1:19" s="2" customFormat="1" ht="15.75">
      <c r="A217" s="27" t="s">
        <v>563</v>
      </c>
      <c r="B217" s="28" t="s">
        <v>174</v>
      </c>
      <c r="C217" s="29" t="s">
        <v>303</v>
      </c>
      <c r="D217" s="57">
        <v>6</v>
      </c>
      <c r="E217" s="30">
        <v>36.270000000000003</v>
      </c>
      <c r="F217" s="30">
        <f>ROUND(D217*E217,2)</f>
        <v>217.62</v>
      </c>
      <c r="G217" s="32">
        <f>ROUND(E217*$I$10,2)</f>
        <v>45.34</v>
      </c>
      <c r="H217" s="30">
        <f>ROUND(D217*G217,2)</f>
        <v>272.04000000000002</v>
      </c>
      <c r="I217" s="31"/>
      <c r="J217" s="11"/>
      <c r="K217" s="62"/>
      <c r="L217" s="66"/>
      <c r="M217" s="11"/>
      <c r="N217" s="11"/>
      <c r="O217" s="11"/>
      <c r="P217" s="11"/>
      <c r="Q217" s="11"/>
      <c r="R217" s="11"/>
      <c r="S217" s="11"/>
    </row>
    <row r="218" spans="1:19" s="2" customFormat="1" ht="15.75">
      <c r="A218" s="27" t="s">
        <v>564</v>
      </c>
      <c r="B218" s="28" t="s">
        <v>175</v>
      </c>
      <c r="C218" s="29" t="s">
        <v>303</v>
      </c>
      <c r="D218" s="57">
        <v>6</v>
      </c>
      <c r="E218" s="30">
        <v>105.48</v>
      </c>
      <c r="F218" s="30">
        <f>ROUND(D218*E218,2)</f>
        <v>632.88</v>
      </c>
      <c r="G218" s="32">
        <f>ROUND(E218*$I$10,2)</f>
        <v>131.85</v>
      </c>
      <c r="H218" s="30">
        <f>ROUND(D218*G218,2)</f>
        <v>791.1</v>
      </c>
      <c r="I218" s="31"/>
      <c r="J218" s="11"/>
      <c r="K218" s="62"/>
      <c r="L218" s="66"/>
      <c r="M218" s="11"/>
      <c r="N218" s="11"/>
      <c r="O218" s="11"/>
      <c r="P218" s="11"/>
      <c r="Q218" s="11"/>
      <c r="R218" s="11"/>
      <c r="S218" s="11"/>
    </row>
    <row r="219" spans="1:19" s="2" customFormat="1" ht="15.75">
      <c r="A219" s="27" t="s">
        <v>565</v>
      </c>
      <c r="B219" s="28" t="s">
        <v>176</v>
      </c>
      <c r="C219" s="29" t="s">
        <v>303</v>
      </c>
      <c r="D219" s="57">
        <v>1</v>
      </c>
      <c r="E219" s="30">
        <v>97.48</v>
      </c>
      <c r="F219" s="30">
        <f>ROUND(D219*E219,2)</f>
        <v>97.48</v>
      </c>
      <c r="G219" s="32">
        <f>ROUND(E219*$I$10,2)</f>
        <v>121.85</v>
      </c>
      <c r="H219" s="30">
        <f>ROUND(D219*G219,2)</f>
        <v>121.85</v>
      </c>
      <c r="I219" s="31"/>
      <c r="J219" s="11"/>
      <c r="K219" s="62"/>
      <c r="L219" s="66"/>
      <c r="M219" s="11"/>
      <c r="N219" s="11"/>
      <c r="O219" s="11"/>
      <c r="P219" s="11"/>
      <c r="Q219" s="11"/>
      <c r="R219" s="11"/>
      <c r="S219" s="11"/>
    </row>
    <row r="220" spans="1:19" s="1" customFormat="1" ht="15.75">
      <c r="A220" s="23" t="s">
        <v>566</v>
      </c>
      <c r="B220" s="20" t="s">
        <v>177</v>
      </c>
      <c r="C220" s="19"/>
      <c r="D220" s="55"/>
      <c r="E220" s="18"/>
      <c r="F220" s="18"/>
      <c r="G220" s="18"/>
      <c r="H220" s="18"/>
      <c r="I220" s="13"/>
      <c r="J220" s="71"/>
      <c r="K220" s="68"/>
      <c r="L220" s="66"/>
      <c r="M220" s="71"/>
      <c r="N220" s="71"/>
      <c r="O220" s="71"/>
      <c r="P220" s="71"/>
      <c r="Q220" s="71"/>
      <c r="R220" s="71"/>
      <c r="S220" s="71"/>
    </row>
    <row r="221" spans="1:19" s="2" customFormat="1" ht="15.75">
      <c r="A221" s="27" t="s">
        <v>567</v>
      </c>
      <c r="B221" s="28" t="s">
        <v>178</v>
      </c>
      <c r="C221" s="29" t="s">
        <v>303</v>
      </c>
      <c r="D221" s="57">
        <v>2</v>
      </c>
      <c r="E221" s="30">
        <v>38.21</v>
      </c>
      <c r="F221" s="30">
        <f>ROUND(D221*E221,2)</f>
        <v>76.42</v>
      </c>
      <c r="G221" s="32">
        <f>ROUND(E221*$I$10,2)</f>
        <v>47.76</v>
      </c>
      <c r="H221" s="30">
        <f>ROUND(D221*G221,2)</f>
        <v>95.52</v>
      </c>
      <c r="I221" s="31"/>
      <c r="J221" s="11"/>
      <c r="K221" s="62"/>
      <c r="L221" s="66"/>
      <c r="M221" s="11"/>
      <c r="N221" s="11"/>
      <c r="O221" s="11"/>
      <c r="P221" s="11"/>
      <c r="Q221" s="11"/>
      <c r="R221" s="11"/>
      <c r="S221" s="11"/>
    </row>
    <row r="222" spans="1:19" s="2" customFormat="1" ht="15.75">
      <c r="A222" s="27" t="s">
        <v>568</v>
      </c>
      <c r="B222" s="28" t="s">
        <v>179</v>
      </c>
      <c r="C222" s="29" t="s">
        <v>303</v>
      </c>
      <c r="D222" s="57">
        <v>3</v>
      </c>
      <c r="E222" s="30">
        <v>27.06</v>
      </c>
      <c r="F222" s="30">
        <f>ROUND(D222*E222,2)</f>
        <v>81.180000000000007</v>
      </c>
      <c r="G222" s="32">
        <f>ROUND(E222*$I$10,2)</f>
        <v>33.83</v>
      </c>
      <c r="H222" s="30">
        <f>ROUND(D222*G222,2)</f>
        <v>101.49</v>
      </c>
      <c r="I222" s="31"/>
      <c r="J222" s="11"/>
      <c r="K222" s="62"/>
      <c r="L222" s="66"/>
      <c r="M222" s="11"/>
      <c r="N222" s="11"/>
      <c r="O222" s="11"/>
      <c r="P222" s="11"/>
      <c r="Q222" s="11"/>
      <c r="R222" s="11"/>
      <c r="S222" s="11"/>
    </row>
    <row r="223" spans="1:19" s="2" customFormat="1" ht="15.75">
      <c r="A223" s="27" t="s">
        <v>569</v>
      </c>
      <c r="B223" s="28" t="s">
        <v>180</v>
      </c>
      <c r="C223" s="29" t="s">
        <v>303</v>
      </c>
      <c r="D223" s="57">
        <v>1</v>
      </c>
      <c r="E223" s="30">
        <v>158.18</v>
      </c>
      <c r="F223" s="30">
        <f>ROUND(D223*E223,2)</f>
        <v>158.18</v>
      </c>
      <c r="G223" s="32">
        <f>ROUND(E223*$I$10,2)</f>
        <v>197.73</v>
      </c>
      <c r="H223" s="30">
        <f>ROUND(D223*G223,2)</f>
        <v>197.73</v>
      </c>
      <c r="I223" s="31"/>
      <c r="J223" s="11"/>
      <c r="K223" s="62"/>
      <c r="L223" s="66"/>
      <c r="M223" s="11"/>
      <c r="N223" s="11"/>
      <c r="O223" s="11"/>
      <c r="P223" s="11"/>
      <c r="Q223" s="11"/>
      <c r="R223" s="11"/>
      <c r="S223" s="11"/>
    </row>
    <row r="224" spans="1:19" s="2" customFormat="1" ht="15.75">
      <c r="A224" s="27" t="s">
        <v>570</v>
      </c>
      <c r="B224" s="28" t="s">
        <v>181</v>
      </c>
      <c r="C224" s="29" t="s">
        <v>303</v>
      </c>
      <c r="D224" s="57">
        <v>1</v>
      </c>
      <c r="E224" s="30">
        <v>388.18</v>
      </c>
      <c r="F224" s="30">
        <f>ROUND(D224*E224,2)</f>
        <v>388.18</v>
      </c>
      <c r="G224" s="32">
        <f>ROUND(E224*$I$10,2)</f>
        <v>485.23</v>
      </c>
      <c r="H224" s="30">
        <f>ROUND(D224*G224,2)</f>
        <v>485.23</v>
      </c>
      <c r="I224" s="31"/>
      <c r="J224" s="11"/>
      <c r="K224" s="62"/>
      <c r="L224" s="66"/>
      <c r="M224" s="11"/>
      <c r="N224" s="11"/>
      <c r="O224" s="11"/>
      <c r="P224" s="11"/>
      <c r="Q224" s="11"/>
      <c r="R224" s="11"/>
      <c r="S224" s="11"/>
    </row>
    <row r="225" spans="1:19" s="2" customFormat="1" ht="15.75">
      <c r="A225" s="27" t="s">
        <v>571</v>
      </c>
      <c r="B225" s="28" t="s">
        <v>182</v>
      </c>
      <c r="C225" s="29" t="s">
        <v>303</v>
      </c>
      <c r="D225" s="57">
        <v>1</v>
      </c>
      <c r="E225" s="30">
        <v>223.65</v>
      </c>
      <c r="F225" s="30">
        <f>ROUND(D225*E225,2)</f>
        <v>223.65</v>
      </c>
      <c r="G225" s="32">
        <f>ROUND(E225*$I$10,2)</f>
        <v>279.56</v>
      </c>
      <c r="H225" s="30">
        <f>ROUND(D225*G225,2)</f>
        <v>279.56</v>
      </c>
      <c r="I225" s="31"/>
      <c r="J225" s="11"/>
      <c r="K225" s="62"/>
      <c r="L225" s="66"/>
      <c r="M225" s="11"/>
      <c r="N225" s="11"/>
      <c r="O225" s="11"/>
      <c r="P225" s="11"/>
      <c r="Q225" s="11"/>
      <c r="R225" s="11"/>
      <c r="S225" s="11"/>
    </row>
    <row r="226" spans="1:19" s="3" customFormat="1" ht="15.75">
      <c r="A226" s="23" t="s">
        <v>572</v>
      </c>
      <c r="B226" s="20" t="s">
        <v>183</v>
      </c>
      <c r="C226" s="19"/>
      <c r="D226" s="55"/>
      <c r="E226" s="18"/>
      <c r="F226" s="18"/>
      <c r="G226" s="18"/>
      <c r="H226" s="18"/>
      <c r="I226" s="13"/>
      <c r="J226" s="67"/>
      <c r="K226" s="68"/>
      <c r="L226" s="66"/>
      <c r="M226" s="67"/>
      <c r="N226" s="67"/>
      <c r="O226" s="67"/>
      <c r="P226" s="67"/>
      <c r="Q226" s="67"/>
      <c r="R226" s="67"/>
      <c r="S226" s="67"/>
    </row>
    <row r="227" spans="1:19" s="2" customFormat="1" ht="15.75">
      <c r="A227" s="27" t="s">
        <v>573</v>
      </c>
      <c r="B227" s="28" t="s">
        <v>184</v>
      </c>
      <c r="C227" s="29" t="s">
        <v>303</v>
      </c>
      <c r="D227" s="57">
        <v>1</v>
      </c>
      <c r="E227" s="30">
        <v>281.66000000000003</v>
      </c>
      <c r="F227" s="30">
        <f>ROUND(D227*E227,2)</f>
        <v>281.66000000000003</v>
      </c>
      <c r="G227" s="32">
        <f>ROUND(E227*$I$10,2)</f>
        <v>352.08</v>
      </c>
      <c r="H227" s="30">
        <f>ROUND(D227*G227,2)</f>
        <v>352.08</v>
      </c>
      <c r="I227" s="31"/>
      <c r="J227" s="11"/>
      <c r="K227" s="62"/>
      <c r="L227" s="66"/>
      <c r="M227" s="11"/>
      <c r="N227" s="11"/>
      <c r="O227" s="11"/>
      <c r="P227" s="11"/>
      <c r="Q227" s="11"/>
      <c r="R227" s="11"/>
      <c r="S227" s="11"/>
    </row>
    <row r="228" spans="1:19" ht="15.75">
      <c r="A228" s="27" t="s">
        <v>574</v>
      </c>
      <c r="B228" s="28" t="s">
        <v>185</v>
      </c>
      <c r="C228" s="29" t="s">
        <v>308</v>
      </c>
      <c r="D228" s="56">
        <v>2</v>
      </c>
      <c r="E228" s="30">
        <v>888.99</v>
      </c>
      <c r="F228" s="30">
        <f>ROUND(D228*E228,2)</f>
        <v>1777.98</v>
      </c>
      <c r="G228" s="32">
        <f>ROUND(E228*$I$10,2)</f>
        <v>1111.24</v>
      </c>
      <c r="H228" s="30">
        <f>ROUND(D228*G228,2)</f>
        <v>2222.48</v>
      </c>
      <c r="I228" s="31"/>
      <c r="K228" s="62"/>
      <c r="L228" s="66"/>
    </row>
    <row r="229" spans="1:19" s="2" customFormat="1" ht="15.75">
      <c r="A229" s="27" t="s">
        <v>575</v>
      </c>
      <c r="B229" s="28" t="s">
        <v>186</v>
      </c>
      <c r="C229" s="29" t="s">
        <v>303</v>
      </c>
      <c r="D229" s="57">
        <v>1</v>
      </c>
      <c r="E229" s="30">
        <v>133.58000000000001</v>
      </c>
      <c r="F229" s="30">
        <f>ROUND(D229*E229,2)</f>
        <v>133.58000000000001</v>
      </c>
      <c r="G229" s="32">
        <f>ROUND(E229*$I$10,2)</f>
        <v>166.98</v>
      </c>
      <c r="H229" s="30">
        <f>ROUND(D229*G229,2)</f>
        <v>166.98</v>
      </c>
      <c r="I229" s="31"/>
      <c r="J229" s="11"/>
      <c r="K229" s="62"/>
      <c r="L229" s="66"/>
      <c r="M229" s="11"/>
      <c r="N229" s="11"/>
      <c r="O229" s="11"/>
      <c r="P229" s="11"/>
      <c r="Q229" s="11"/>
      <c r="R229" s="11"/>
      <c r="S229" s="11"/>
    </row>
    <row r="230" spans="1:19" s="3" customFormat="1" ht="15.75">
      <c r="A230" s="23" t="s">
        <v>576</v>
      </c>
      <c r="B230" s="20" t="s">
        <v>187</v>
      </c>
      <c r="C230" s="19"/>
      <c r="D230" s="55"/>
      <c r="E230" s="18"/>
      <c r="F230" s="18"/>
      <c r="G230" s="18"/>
      <c r="H230" s="18"/>
      <c r="I230" s="13"/>
      <c r="J230" s="67"/>
      <c r="K230" s="68"/>
      <c r="L230" s="66"/>
      <c r="M230" s="67"/>
      <c r="N230" s="67"/>
      <c r="O230" s="67"/>
      <c r="P230" s="67"/>
      <c r="Q230" s="67"/>
      <c r="R230" s="67"/>
      <c r="S230" s="67"/>
    </row>
    <row r="231" spans="1:19" s="2" customFormat="1" ht="15.75">
      <c r="A231" s="27" t="s">
        <v>577</v>
      </c>
      <c r="B231" s="28" t="s">
        <v>188</v>
      </c>
      <c r="C231" s="29" t="s">
        <v>303</v>
      </c>
      <c r="D231" s="57">
        <v>6</v>
      </c>
      <c r="E231" s="30">
        <v>306.5</v>
      </c>
      <c r="F231" s="30">
        <f>ROUND(D231*E231,2)</f>
        <v>1839</v>
      </c>
      <c r="G231" s="32">
        <f>ROUND(E231*$I$10,2)</f>
        <v>383.13</v>
      </c>
      <c r="H231" s="30">
        <f>ROUND(D231*G231,2)</f>
        <v>2298.7800000000002</v>
      </c>
      <c r="I231" s="31"/>
      <c r="J231" s="11"/>
      <c r="K231" s="62"/>
      <c r="L231" s="66"/>
      <c r="M231" s="11"/>
      <c r="N231" s="11"/>
      <c r="O231" s="11"/>
      <c r="P231" s="11"/>
      <c r="Q231" s="11"/>
      <c r="R231" s="11"/>
      <c r="S231" s="11"/>
    </row>
    <row r="232" spans="1:19" s="3" customFormat="1" ht="15.75">
      <c r="A232" s="23" t="s">
        <v>578</v>
      </c>
      <c r="B232" s="20" t="s">
        <v>189</v>
      </c>
      <c r="C232" s="19"/>
      <c r="D232" s="55"/>
      <c r="E232" s="18"/>
      <c r="F232" s="18"/>
      <c r="G232" s="18"/>
      <c r="H232" s="18"/>
      <c r="I232" s="13"/>
      <c r="J232" s="67"/>
      <c r="K232" s="68"/>
      <c r="L232" s="66"/>
      <c r="M232" s="67"/>
      <c r="N232" s="67"/>
      <c r="O232" s="67"/>
      <c r="P232" s="67"/>
      <c r="Q232" s="67"/>
      <c r="R232" s="67"/>
      <c r="S232" s="67"/>
    </row>
    <row r="233" spans="1:19" s="2" customFormat="1" ht="15.75">
      <c r="A233" s="27" t="s">
        <v>579</v>
      </c>
      <c r="B233" s="28" t="s">
        <v>190</v>
      </c>
      <c r="C233" s="29" t="s">
        <v>303</v>
      </c>
      <c r="D233" s="57">
        <v>1</v>
      </c>
      <c r="E233" s="30">
        <v>481.66</v>
      </c>
      <c r="F233" s="30">
        <f>ROUND(D233*E233,2)</f>
        <v>481.66</v>
      </c>
      <c r="G233" s="32">
        <f>ROUND(E233*$I$10,2)</f>
        <v>602.08000000000004</v>
      </c>
      <c r="H233" s="30">
        <f>ROUND(D233*G233,2)</f>
        <v>602.08000000000004</v>
      </c>
      <c r="I233" s="31"/>
      <c r="J233" s="11"/>
      <c r="K233" s="62"/>
      <c r="L233" s="66"/>
      <c r="M233" s="11"/>
      <c r="N233" s="11"/>
      <c r="O233" s="11"/>
      <c r="P233" s="11"/>
      <c r="Q233" s="11"/>
      <c r="R233" s="11"/>
      <c r="S233" s="11"/>
    </row>
    <row r="234" spans="1:19" s="3" customFormat="1" ht="15.75">
      <c r="A234" s="23" t="s">
        <v>580</v>
      </c>
      <c r="B234" s="20" t="s">
        <v>191</v>
      </c>
      <c r="C234" s="19"/>
      <c r="D234" s="55"/>
      <c r="E234" s="18"/>
      <c r="F234" s="18"/>
      <c r="G234" s="18"/>
      <c r="H234" s="18"/>
      <c r="I234" s="13"/>
      <c r="J234" s="67"/>
      <c r="K234" s="68"/>
      <c r="L234" s="66"/>
      <c r="M234" s="67"/>
      <c r="N234" s="67"/>
      <c r="O234" s="67"/>
      <c r="P234" s="67"/>
      <c r="Q234" s="67"/>
      <c r="R234" s="67"/>
      <c r="S234" s="67"/>
    </row>
    <row r="235" spans="1:19" s="2" customFormat="1" ht="15.75">
      <c r="A235" s="27" t="s">
        <v>581</v>
      </c>
      <c r="B235" s="28" t="s">
        <v>192</v>
      </c>
      <c r="C235" s="29" t="s">
        <v>303</v>
      </c>
      <c r="D235" s="57">
        <v>1</v>
      </c>
      <c r="E235" s="30">
        <v>109.36</v>
      </c>
      <c r="F235" s="30">
        <f>ROUND(D235*E235,2)</f>
        <v>109.36</v>
      </c>
      <c r="G235" s="32">
        <f>ROUND(E235*$I$10,2)</f>
        <v>136.69999999999999</v>
      </c>
      <c r="H235" s="30">
        <f>ROUND(D235*G235,2)</f>
        <v>136.69999999999999</v>
      </c>
      <c r="I235" s="31"/>
      <c r="J235" s="11"/>
      <c r="K235" s="62"/>
      <c r="L235" s="66"/>
      <c r="M235" s="11"/>
      <c r="N235" s="11"/>
      <c r="O235" s="11"/>
      <c r="P235" s="11"/>
      <c r="Q235" s="11"/>
      <c r="R235" s="11"/>
      <c r="S235" s="11"/>
    </row>
    <row r="236" spans="1:19" s="1" customFormat="1" ht="15.75">
      <c r="A236" s="23" t="s">
        <v>582</v>
      </c>
      <c r="B236" s="20" t="s">
        <v>193</v>
      </c>
      <c r="C236" s="19"/>
      <c r="D236" s="55"/>
      <c r="E236" s="18"/>
      <c r="F236" s="18"/>
      <c r="G236" s="18"/>
      <c r="H236" s="18"/>
      <c r="I236" s="13"/>
      <c r="J236" s="71"/>
      <c r="K236" s="68"/>
      <c r="L236" s="66"/>
      <c r="M236" s="71"/>
      <c r="N236" s="71"/>
      <c r="O236" s="71"/>
      <c r="P236" s="71"/>
      <c r="Q236" s="71"/>
      <c r="R236" s="71"/>
      <c r="S236" s="71"/>
    </row>
    <row r="237" spans="1:19" s="2" customFormat="1" ht="15.75">
      <c r="A237" s="27" t="s">
        <v>583</v>
      </c>
      <c r="B237" s="28" t="s">
        <v>195</v>
      </c>
      <c r="C237" s="29" t="s">
        <v>303</v>
      </c>
      <c r="D237" s="57">
        <v>3</v>
      </c>
      <c r="E237" s="30">
        <v>301.37</v>
      </c>
      <c r="F237" s="30">
        <f>ROUND(D237*E237,2)</f>
        <v>904.11</v>
      </c>
      <c r="G237" s="32">
        <f>ROUND(E237*$I$10,2)</f>
        <v>376.71</v>
      </c>
      <c r="H237" s="30">
        <f>ROUND(D237*G237,2)</f>
        <v>1130.1300000000001</v>
      </c>
      <c r="I237" s="31"/>
      <c r="J237" s="11"/>
      <c r="K237" s="62"/>
      <c r="L237" s="66"/>
      <c r="M237" s="11"/>
      <c r="N237" s="11"/>
      <c r="O237" s="11"/>
      <c r="P237" s="11"/>
      <c r="Q237" s="11"/>
      <c r="R237" s="11"/>
      <c r="S237" s="11"/>
    </row>
    <row r="238" spans="1:19" s="2" customFormat="1" ht="15.75">
      <c r="A238" s="27" t="s">
        <v>584</v>
      </c>
      <c r="B238" s="28" t="s">
        <v>196</v>
      </c>
      <c r="C238" s="29" t="s">
        <v>303</v>
      </c>
      <c r="D238" s="57">
        <v>2</v>
      </c>
      <c r="E238" s="30">
        <v>372.21</v>
      </c>
      <c r="F238" s="30">
        <f>ROUND(D238*E238,2)</f>
        <v>744.42</v>
      </c>
      <c r="G238" s="32">
        <f>ROUND(E238*$I$10,2)</f>
        <v>465.26</v>
      </c>
      <c r="H238" s="30">
        <f>ROUND(D238*G238,2)</f>
        <v>930.52</v>
      </c>
      <c r="I238" s="31"/>
      <c r="J238" s="11"/>
      <c r="K238" s="62"/>
      <c r="L238" s="66"/>
      <c r="M238" s="11"/>
      <c r="N238" s="11"/>
      <c r="O238" s="11"/>
      <c r="P238" s="11"/>
      <c r="Q238" s="11"/>
      <c r="R238" s="11"/>
      <c r="S238" s="11"/>
    </row>
    <row r="239" spans="1:19" s="2" customFormat="1" ht="15.75">
      <c r="A239" s="27" t="s">
        <v>585</v>
      </c>
      <c r="B239" s="28" t="s">
        <v>197</v>
      </c>
      <c r="C239" s="29" t="s">
        <v>303</v>
      </c>
      <c r="D239" s="57">
        <v>2</v>
      </c>
      <c r="E239" s="30">
        <v>443.06</v>
      </c>
      <c r="F239" s="30">
        <f>ROUND(D239*E239,2)</f>
        <v>886.12</v>
      </c>
      <c r="G239" s="32">
        <f>ROUND(E239*$I$10,2)</f>
        <v>553.83000000000004</v>
      </c>
      <c r="H239" s="30">
        <f>ROUND(D239*G239,2)</f>
        <v>1107.6600000000001</v>
      </c>
      <c r="I239" s="31"/>
      <c r="J239" s="11"/>
      <c r="K239" s="62"/>
      <c r="L239" s="66"/>
      <c r="M239" s="11"/>
      <c r="N239" s="11"/>
      <c r="O239" s="11"/>
      <c r="P239" s="11"/>
      <c r="Q239" s="11"/>
      <c r="R239" s="11"/>
      <c r="S239" s="11"/>
    </row>
    <row r="240" spans="1:19" s="2" customFormat="1" ht="15.75">
      <c r="A240" s="27" t="s">
        <v>586</v>
      </c>
      <c r="B240" s="28" t="s">
        <v>198</v>
      </c>
      <c r="C240" s="29" t="s">
        <v>303</v>
      </c>
      <c r="D240" s="57">
        <v>1</v>
      </c>
      <c r="E240" s="30">
        <v>513.89</v>
      </c>
      <c r="F240" s="30">
        <f>ROUND(D240*E240,2)</f>
        <v>513.89</v>
      </c>
      <c r="G240" s="32">
        <f>ROUND(E240*$I$10,2)</f>
        <v>642.36</v>
      </c>
      <c r="H240" s="30">
        <f>ROUND(D240*G240,2)</f>
        <v>642.36</v>
      </c>
      <c r="I240" s="31"/>
      <c r="J240" s="11"/>
      <c r="K240" s="62"/>
      <c r="L240" s="66"/>
      <c r="M240" s="11"/>
      <c r="N240" s="11"/>
      <c r="O240" s="11"/>
      <c r="P240" s="11"/>
      <c r="Q240" s="11"/>
      <c r="R240" s="11"/>
      <c r="S240" s="11"/>
    </row>
    <row r="241" spans="1:19" s="1" customFormat="1" ht="15.75">
      <c r="A241" s="23" t="s">
        <v>587</v>
      </c>
      <c r="B241" s="20" t="s">
        <v>199</v>
      </c>
      <c r="C241" s="19"/>
      <c r="D241" s="55"/>
      <c r="E241" s="18"/>
      <c r="F241" s="18"/>
      <c r="G241" s="18"/>
      <c r="H241" s="18"/>
      <c r="I241" s="13"/>
      <c r="J241" s="71"/>
      <c r="K241" s="68"/>
      <c r="L241" s="66"/>
      <c r="M241" s="71"/>
      <c r="N241" s="71"/>
      <c r="O241" s="71"/>
      <c r="P241" s="71"/>
      <c r="Q241" s="71"/>
      <c r="R241" s="71"/>
      <c r="S241" s="71"/>
    </row>
    <row r="242" spans="1:19" s="2" customFormat="1" ht="15.75">
      <c r="A242" s="27" t="s">
        <v>588</v>
      </c>
      <c r="B242" s="28" t="s">
        <v>194</v>
      </c>
      <c r="C242" s="29" t="s">
        <v>303</v>
      </c>
      <c r="D242" s="57">
        <v>4</v>
      </c>
      <c r="E242" s="30">
        <v>163.63999999999999</v>
      </c>
      <c r="F242" s="30">
        <f t="shared" ref="F242:F248" si="9">ROUND(D242*E242,2)</f>
        <v>654.55999999999995</v>
      </c>
      <c r="G242" s="32">
        <f t="shared" ref="G242:G248" si="10">ROUND(E242*$I$10,2)</f>
        <v>204.55</v>
      </c>
      <c r="H242" s="30">
        <f t="shared" ref="H242:H248" si="11">ROUND(D242*G242,2)</f>
        <v>818.2</v>
      </c>
      <c r="I242" s="31"/>
      <c r="J242" s="11"/>
      <c r="K242" s="62"/>
      <c r="L242" s="66"/>
      <c r="M242" s="11"/>
      <c r="N242" s="11"/>
      <c r="O242" s="11"/>
      <c r="P242" s="11"/>
      <c r="Q242" s="11"/>
      <c r="R242" s="11"/>
      <c r="S242" s="11"/>
    </row>
    <row r="243" spans="1:19" s="2" customFormat="1" ht="15.75">
      <c r="A243" s="27" t="s">
        <v>589</v>
      </c>
      <c r="B243" s="28" t="s">
        <v>195</v>
      </c>
      <c r="C243" s="29" t="s">
        <v>303</v>
      </c>
      <c r="D243" s="57">
        <v>1</v>
      </c>
      <c r="E243" s="30">
        <v>462.11</v>
      </c>
      <c r="F243" s="30">
        <f t="shared" si="9"/>
        <v>462.11</v>
      </c>
      <c r="G243" s="32">
        <f t="shared" si="10"/>
        <v>577.64</v>
      </c>
      <c r="H243" s="30">
        <f t="shared" si="11"/>
        <v>577.64</v>
      </c>
      <c r="I243" s="31"/>
      <c r="J243" s="11"/>
      <c r="K243" s="62"/>
      <c r="L243" s="66"/>
      <c r="M243" s="11"/>
      <c r="N243" s="11"/>
      <c r="O243" s="11"/>
      <c r="P243" s="11"/>
      <c r="Q243" s="11"/>
      <c r="R243" s="11"/>
      <c r="S243" s="11"/>
    </row>
    <row r="244" spans="1:19" s="2" customFormat="1" ht="15.75">
      <c r="A244" s="27" t="s">
        <v>590</v>
      </c>
      <c r="B244" s="28" t="s">
        <v>196</v>
      </c>
      <c r="C244" s="29" t="s">
        <v>303</v>
      </c>
      <c r="D244" s="57">
        <v>1</v>
      </c>
      <c r="E244" s="30">
        <v>517.62</v>
      </c>
      <c r="F244" s="30">
        <f t="shared" si="9"/>
        <v>517.62</v>
      </c>
      <c r="G244" s="32">
        <f t="shared" si="10"/>
        <v>647.03</v>
      </c>
      <c r="H244" s="30">
        <f t="shared" si="11"/>
        <v>647.03</v>
      </c>
      <c r="I244" s="31"/>
      <c r="J244" s="11"/>
      <c r="K244" s="62"/>
      <c r="L244" s="66"/>
      <c r="M244" s="11"/>
      <c r="N244" s="11"/>
      <c r="O244" s="11"/>
      <c r="P244" s="11"/>
      <c r="Q244" s="11"/>
      <c r="R244" s="11"/>
      <c r="S244" s="11"/>
    </row>
    <row r="245" spans="1:19" s="2" customFormat="1" ht="15.75">
      <c r="A245" s="27" t="s">
        <v>591</v>
      </c>
      <c r="B245" s="28" t="s">
        <v>197</v>
      </c>
      <c r="C245" s="29" t="s">
        <v>303</v>
      </c>
      <c r="D245" s="57">
        <v>1</v>
      </c>
      <c r="E245" s="30">
        <v>586.63</v>
      </c>
      <c r="F245" s="30">
        <f t="shared" si="9"/>
        <v>586.63</v>
      </c>
      <c r="G245" s="32">
        <f t="shared" si="10"/>
        <v>733.29</v>
      </c>
      <c r="H245" s="30">
        <f t="shared" si="11"/>
        <v>733.29</v>
      </c>
      <c r="I245" s="31"/>
      <c r="J245" s="11"/>
      <c r="K245" s="62"/>
      <c r="L245" s="66"/>
      <c r="M245" s="11"/>
      <c r="N245" s="11"/>
      <c r="O245" s="11"/>
      <c r="P245" s="11"/>
      <c r="Q245" s="11"/>
      <c r="R245" s="11"/>
      <c r="S245" s="11"/>
    </row>
    <row r="246" spans="1:19" s="2" customFormat="1" ht="15.75">
      <c r="A246" s="27" t="s">
        <v>592</v>
      </c>
      <c r="B246" s="28" t="s">
        <v>198</v>
      </c>
      <c r="C246" s="29" t="s">
        <v>303</v>
      </c>
      <c r="D246" s="57">
        <v>1</v>
      </c>
      <c r="E246" s="30">
        <v>648.30999999999995</v>
      </c>
      <c r="F246" s="30">
        <f t="shared" si="9"/>
        <v>648.30999999999995</v>
      </c>
      <c r="G246" s="32">
        <f t="shared" si="10"/>
        <v>810.39</v>
      </c>
      <c r="H246" s="30">
        <f t="shared" si="11"/>
        <v>810.39</v>
      </c>
      <c r="I246" s="31"/>
      <c r="J246" s="11"/>
      <c r="K246" s="62"/>
      <c r="L246" s="66"/>
      <c r="M246" s="11"/>
      <c r="N246" s="11"/>
      <c r="O246" s="11"/>
      <c r="P246" s="11"/>
      <c r="Q246" s="11"/>
      <c r="R246" s="11"/>
      <c r="S246" s="11"/>
    </row>
    <row r="247" spans="1:19" s="2" customFormat="1" ht="15.75">
      <c r="A247" s="27" t="s">
        <v>593</v>
      </c>
      <c r="B247" s="28" t="s">
        <v>200</v>
      </c>
      <c r="C247" s="29" t="s">
        <v>303</v>
      </c>
      <c r="D247" s="57">
        <v>5</v>
      </c>
      <c r="E247" s="30">
        <v>625.48</v>
      </c>
      <c r="F247" s="30">
        <f t="shared" si="9"/>
        <v>3127.4</v>
      </c>
      <c r="G247" s="32">
        <f t="shared" si="10"/>
        <v>781.85</v>
      </c>
      <c r="H247" s="30">
        <f t="shared" si="11"/>
        <v>3909.25</v>
      </c>
      <c r="I247" s="31"/>
      <c r="J247" s="11"/>
      <c r="K247" s="62"/>
      <c r="L247" s="66"/>
      <c r="M247" s="11"/>
      <c r="N247" s="11"/>
      <c r="O247" s="11"/>
      <c r="P247" s="11"/>
      <c r="Q247" s="11"/>
      <c r="R247" s="11"/>
      <c r="S247" s="11"/>
    </row>
    <row r="248" spans="1:19" s="2" customFormat="1" ht="15.75">
      <c r="A248" s="27" t="s">
        <v>594</v>
      </c>
      <c r="B248" s="28" t="s">
        <v>201</v>
      </c>
      <c r="C248" s="29" t="s">
        <v>303</v>
      </c>
      <c r="D248" s="57">
        <v>1</v>
      </c>
      <c r="E248" s="30">
        <v>1030.5899999999999</v>
      </c>
      <c r="F248" s="30">
        <f t="shared" si="9"/>
        <v>1030.5899999999999</v>
      </c>
      <c r="G248" s="32">
        <f t="shared" si="10"/>
        <v>1288.24</v>
      </c>
      <c r="H248" s="30">
        <f t="shared" si="11"/>
        <v>1288.24</v>
      </c>
      <c r="I248" s="31"/>
      <c r="J248" s="11"/>
      <c r="K248" s="62"/>
      <c r="L248" s="66"/>
      <c r="M248" s="11"/>
      <c r="N248" s="11"/>
      <c r="O248" s="11"/>
      <c r="P248" s="11"/>
      <c r="Q248" s="11"/>
      <c r="R248" s="11"/>
      <c r="S248" s="11"/>
    </row>
    <row r="249" spans="1:19" ht="15.75">
      <c r="A249" s="23" t="s">
        <v>595</v>
      </c>
      <c r="B249" s="20" t="s">
        <v>339</v>
      </c>
      <c r="C249" s="29"/>
      <c r="D249" s="56"/>
      <c r="E249" s="30"/>
      <c r="F249" s="30"/>
      <c r="G249" s="30"/>
      <c r="H249" s="30"/>
      <c r="I249" s="31"/>
      <c r="K249" s="62"/>
      <c r="L249" s="66"/>
    </row>
    <row r="250" spans="1:19" s="10" customFormat="1" ht="31.5">
      <c r="A250" s="25" t="s">
        <v>596</v>
      </c>
      <c r="B250" s="36" t="s">
        <v>335</v>
      </c>
      <c r="C250" s="34" t="s">
        <v>322</v>
      </c>
      <c r="D250" s="57">
        <v>21</v>
      </c>
      <c r="E250" s="32">
        <v>88.05</v>
      </c>
      <c r="F250" s="32">
        <f>ROUND(D250*E250,2)</f>
        <v>1849.05</v>
      </c>
      <c r="G250" s="32">
        <f>ROUND(E250*$I$10,2)</f>
        <v>110.06</v>
      </c>
      <c r="H250" s="32">
        <f>ROUND(D250*G250,2)</f>
        <v>2311.2600000000002</v>
      </c>
      <c r="I250" s="16"/>
      <c r="J250" s="12"/>
      <c r="K250" s="61"/>
      <c r="L250" s="66"/>
      <c r="M250" s="12"/>
      <c r="N250" s="12"/>
      <c r="O250" s="12"/>
      <c r="P250" s="12"/>
      <c r="Q250" s="12"/>
      <c r="R250" s="12"/>
      <c r="S250" s="12"/>
    </row>
    <row r="251" spans="1:19" s="10" customFormat="1" ht="31.5">
      <c r="A251" s="25" t="s">
        <v>597</v>
      </c>
      <c r="B251" s="36" t="s">
        <v>336</v>
      </c>
      <c r="C251" s="34" t="s">
        <v>322</v>
      </c>
      <c r="D251" s="57">
        <v>6</v>
      </c>
      <c r="E251" s="32">
        <v>51.1</v>
      </c>
      <c r="F251" s="32">
        <f>ROUND(D251*E251,2)</f>
        <v>306.60000000000002</v>
      </c>
      <c r="G251" s="32">
        <f>ROUND(E251*$I$10,2)</f>
        <v>63.88</v>
      </c>
      <c r="H251" s="32">
        <f>ROUND(D251*G251,2)</f>
        <v>383.28</v>
      </c>
      <c r="I251" s="16"/>
      <c r="J251" s="12"/>
      <c r="K251" s="61"/>
      <c r="L251" s="66"/>
      <c r="M251" s="12"/>
      <c r="N251" s="12"/>
      <c r="O251" s="12"/>
      <c r="P251" s="12"/>
      <c r="Q251" s="12"/>
      <c r="R251" s="12"/>
      <c r="S251" s="12"/>
    </row>
    <row r="252" spans="1:19" s="10" customFormat="1" ht="31.5">
      <c r="A252" s="25" t="s">
        <v>598</v>
      </c>
      <c r="B252" s="36" t="s">
        <v>337</v>
      </c>
      <c r="C252" s="34" t="s">
        <v>322</v>
      </c>
      <c r="D252" s="57">
        <v>2</v>
      </c>
      <c r="E252" s="32">
        <v>72.13</v>
      </c>
      <c r="F252" s="32">
        <f>ROUND(D252*E252,2)</f>
        <v>144.26</v>
      </c>
      <c r="G252" s="32">
        <f>ROUND(E252*$I$10,2)</f>
        <v>90.16</v>
      </c>
      <c r="H252" s="32">
        <f>ROUND(D252*G252,2)</f>
        <v>180.32</v>
      </c>
      <c r="I252" s="16"/>
      <c r="J252" s="12"/>
      <c r="K252" s="61"/>
      <c r="L252" s="66"/>
      <c r="M252" s="12"/>
      <c r="N252" s="12"/>
      <c r="O252" s="12"/>
      <c r="P252" s="12"/>
      <c r="Q252" s="12"/>
      <c r="R252" s="12"/>
      <c r="S252" s="12"/>
    </row>
    <row r="253" spans="1:19" s="10" customFormat="1" ht="31.5">
      <c r="A253" s="25" t="s">
        <v>599</v>
      </c>
      <c r="B253" s="36" t="s">
        <v>338</v>
      </c>
      <c r="C253" s="34" t="s">
        <v>322</v>
      </c>
      <c r="D253" s="57">
        <v>6</v>
      </c>
      <c r="E253" s="32">
        <v>72.680000000000007</v>
      </c>
      <c r="F253" s="32">
        <f>ROUND(D253*E253,2)</f>
        <v>436.08</v>
      </c>
      <c r="G253" s="32">
        <f>ROUND(E253*$I$10,2)</f>
        <v>90.85</v>
      </c>
      <c r="H253" s="32">
        <f>ROUND(D253*G253,2)</f>
        <v>545.1</v>
      </c>
      <c r="I253" s="16"/>
      <c r="J253" s="12"/>
      <c r="K253" s="61"/>
      <c r="L253" s="66"/>
      <c r="M253" s="12"/>
      <c r="N253" s="12"/>
      <c r="O253" s="12"/>
      <c r="P253" s="12"/>
      <c r="Q253" s="12"/>
      <c r="R253" s="12"/>
      <c r="S253" s="12"/>
    </row>
    <row r="254" spans="1:19" s="5" customFormat="1" ht="15.75">
      <c r="A254" s="86">
        <v>10</v>
      </c>
      <c r="B254" s="87" t="s">
        <v>202</v>
      </c>
      <c r="C254" s="88"/>
      <c r="D254" s="89"/>
      <c r="E254" s="90"/>
      <c r="F254" s="90">
        <f>SUM(F255:F285)</f>
        <v>79048.84</v>
      </c>
      <c r="G254" s="90"/>
      <c r="H254" s="90">
        <f>SUM(H255:H285)</f>
        <v>98810.24000000002</v>
      </c>
      <c r="I254" s="91">
        <f>H254/$H$387*100</f>
        <v>3.6102548189559531</v>
      </c>
      <c r="J254" s="65"/>
      <c r="K254" s="68"/>
      <c r="L254" s="66"/>
      <c r="M254" s="65"/>
      <c r="N254" s="65"/>
      <c r="O254" s="65"/>
      <c r="P254" s="65"/>
      <c r="Q254" s="65"/>
      <c r="R254" s="65"/>
      <c r="S254" s="65"/>
    </row>
    <row r="255" spans="1:19" s="1" customFormat="1" ht="15.75">
      <c r="A255" s="23" t="s">
        <v>600</v>
      </c>
      <c r="B255" s="20" t="s">
        <v>203</v>
      </c>
      <c r="C255" s="19"/>
      <c r="D255" s="55"/>
      <c r="E255" s="18"/>
      <c r="F255" s="18"/>
      <c r="G255" s="18"/>
      <c r="H255" s="18"/>
      <c r="I255" s="13"/>
      <c r="J255" s="71"/>
      <c r="K255" s="68"/>
      <c r="L255" s="66"/>
      <c r="M255" s="71"/>
      <c r="N255" s="71"/>
      <c r="O255" s="71"/>
      <c r="P255" s="71"/>
      <c r="Q255" s="71"/>
      <c r="R255" s="71"/>
      <c r="S255" s="71"/>
    </row>
    <row r="256" spans="1:19" s="2" customFormat="1" ht="15.75">
      <c r="A256" s="27" t="s">
        <v>601</v>
      </c>
      <c r="B256" s="28" t="s">
        <v>204</v>
      </c>
      <c r="C256" s="29" t="s">
        <v>305</v>
      </c>
      <c r="D256" s="57">
        <v>140</v>
      </c>
      <c r="E256" s="30">
        <v>6.21</v>
      </c>
      <c r="F256" s="30">
        <f>ROUND(D256*E256,2)</f>
        <v>869.4</v>
      </c>
      <c r="G256" s="32">
        <f>ROUND(E256*$I$10,2)</f>
        <v>7.76</v>
      </c>
      <c r="H256" s="30">
        <f>ROUND(D256*G256,2)</f>
        <v>1086.4000000000001</v>
      </c>
      <c r="I256" s="31"/>
      <c r="J256" s="11"/>
      <c r="K256" s="62"/>
      <c r="L256" s="66"/>
      <c r="M256" s="11"/>
      <c r="N256" s="11"/>
      <c r="O256" s="11"/>
      <c r="P256" s="11"/>
      <c r="Q256" s="11"/>
      <c r="R256" s="11"/>
      <c r="S256" s="11"/>
    </row>
    <row r="257" spans="1:19" s="2" customFormat="1" ht="15.75">
      <c r="A257" s="27" t="s">
        <v>602</v>
      </c>
      <c r="B257" s="28" t="s">
        <v>205</v>
      </c>
      <c r="C257" s="29" t="s">
        <v>305</v>
      </c>
      <c r="D257" s="57">
        <v>140</v>
      </c>
      <c r="E257" s="30">
        <v>8.36</v>
      </c>
      <c r="F257" s="30">
        <f>ROUND(D257*E257,2)</f>
        <v>1170.4000000000001</v>
      </c>
      <c r="G257" s="32">
        <f>ROUND(E257*$I$10,2)</f>
        <v>10.45</v>
      </c>
      <c r="H257" s="30">
        <f>ROUND(D257*G257,2)</f>
        <v>1463</v>
      </c>
      <c r="I257" s="31"/>
      <c r="J257" s="11"/>
      <c r="K257" s="62"/>
      <c r="L257" s="66"/>
      <c r="M257" s="11"/>
      <c r="N257" s="11"/>
      <c r="O257" s="11"/>
      <c r="P257" s="11"/>
      <c r="Q257" s="11"/>
      <c r="R257" s="11"/>
      <c r="S257" s="11"/>
    </row>
    <row r="258" spans="1:19" s="1" customFormat="1" ht="15.75">
      <c r="A258" s="23" t="s">
        <v>603</v>
      </c>
      <c r="B258" s="20" t="s">
        <v>206</v>
      </c>
      <c r="C258" s="19"/>
      <c r="D258" s="55"/>
      <c r="E258" s="18"/>
      <c r="F258" s="18"/>
      <c r="G258" s="18"/>
      <c r="H258" s="18"/>
      <c r="I258" s="13"/>
      <c r="J258" s="71"/>
      <c r="K258" s="68"/>
      <c r="L258" s="66"/>
      <c r="M258" s="71"/>
      <c r="N258" s="71"/>
      <c r="O258" s="71"/>
      <c r="P258" s="71"/>
      <c r="Q258" s="71"/>
      <c r="R258" s="71"/>
      <c r="S258" s="71"/>
    </row>
    <row r="259" spans="1:19" s="2" customFormat="1" ht="15.75">
      <c r="A259" s="27" t="s">
        <v>604</v>
      </c>
      <c r="B259" s="28" t="s">
        <v>207</v>
      </c>
      <c r="C259" s="29" t="s">
        <v>303</v>
      </c>
      <c r="D259" s="57">
        <v>12</v>
      </c>
      <c r="E259" s="30">
        <v>209.56</v>
      </c>
      <c r="F259" s="30">
        <f>ROUND(D259*E259,2)</f>
        <v>2514.7199999999998</v>
      </c>
      <c r="G259" s="32">
        <f>ROUND(E259*$I$10,2)</f>
        <v>261.95</v>
      </c>
      <c r="H259" s="30">
        <f>ROUND(D259*G259,2)</f>
        <v>3143.4</v>
      </c>
      <c r="I259" s="31"/>
      <c r="J259" s="11"/>
      <c r="K259" s="62"/>
      <c r="L259" s="66"/>
      <c r="M259" s="11"/>
      <c r="N259" s="11"/>
      <c r="O259" s="11"/>
      <c r="P259" s="11"/>
      <c r="Q259" s="11"/>
      <c r="R259" s="11"/>
      <c r="S259" s="11"/>
    </row>
    <row r="260" spans="1:19" s="1" customFormat="1" ht="15.75">
      <c r="A260" s="23" t="s">
        <v>605</v>
      </c>
      <c r="B260" s="20" t="s">
        <v>208</v>
      </c>
      <c r="C260" s="19"/>
      <c r="D260" s="55"/>
      <c r="E260" s="18"/>
      <c r="F260" s="18"/>
      <c r="G260" s="18"/>
      <c r="H260" s="18"/>
      <c r="I260" s="13"/>
      <c r="J260" s="71"/>
      <c r="K260" s="68"/>
      <c r="L260" s="66"/>
      <c r="M260" s="71"/>
      <c r="N260" s="71"/>
      <c r="O260" s="71"/>
      <c r="P260" s="71"/>
      <c r="Q260" s="71"/>
      <c r="R260" s="71"/>
      <c r="S260" s="71"/>
    </row>
    <row r="261" spans="1:19" s="2" customFormat="1" ht="15.75">
      <c r="A261" s="27" t="s">
        <v>606</v>
      </c>
      <c r="B261" s="28" t="s">
        <v>209</v>
      </c>
      <c r="C261" s="29" t="s">
        <v>303</v>
      </c>
      <c r="D261" s="57">
        <v>2</v>
      </c>
      <c r="E261" s="30">
        <v>77.3</v>
      </c>
      <c r="F261" s="30">
        <f>ROUND(D261*E261,2)</f>
        <v>154.6</v>
      </c>
      <c r="G261" s="32">
        <f>ROUND(E261*$I$10,2)</f>
        <v>96.63</v>
      </c>
      <c r="H261" s="30">
        <f>ROUND(D261*G261,2)</f>
        <v>193.26</v>
      </c>
      <c r="I261" s="31"/>
      <c r="J261" s="11"/>
      <c r="K261" s="62"/>
      <c r="L261" s="66"/>
      <c r="M261" s="11"/>
      <c r="N261" s="11"/>
      <c r="O261" s="11"/>
      <c r="P261" s="11"/>
      <c r="Q261" s="11"/>
      <c r="R261" s="11"/>
      <c r="S261" s="11"/>
    </row>
    <row r="262" spans="1:19" s="3" customFormat="1" ht="15.75">
      <c r="A262" s="23" t="s">
        <v>607</v>
      </c>
      <c r="B262" s="20" t="s">
        <v>210</v>
      </c>
      <c r="C262" s="19"/>
      <c r="D262" s="55"/>
      <c r="E262" s="18"/>
      <c r="F262" s="18"/>
      <c r="G262" s="18"/>
      <c r="H262" s="18"/>
      <c r="I262" s="13"/>
      <c r="J262" s="67"/>
      <c r="K262" s="68"/>
      <c r="L262" s="66"/>
      <c r="M262" s="67"/>
      <c r="N262" s="67"/>
      <c r="O262" s="67"/>
      <c r="P262" s="67"/>
      <c r="Q262" s="67"/>
      <c r="R262" s="67"/>
      <c r="S262" s="67"/>
    </row>
    <row r="263" spans="1:19" s="2" customFormat="1" ht="15.75">
      <c r="A263" s="27" t="s">
        <v>608</v>
      </c>
      <c r="B263" s="28" t="s">
        <v>211</v>
      </c>
      <c r="C263" s="29" t="s">
        <v>303</v>
      </c>
      <c r="D263" s="57">
        <v>1</v>
      </c>
      <c r="E263" s="30">
        <v>17.46</v>
      </c>
      <c r="F263" s="30">
        <f>ROUND(D263*E263,2)</f>
        <v>17.46</v>
      </c>
      <c r="G263" s="32">
        <f>ROUND(E263*$I$10,2)</f>
        <v>21.83</v>
      </c>
      <c r="H263" s="30">
        <f>ROUND(D263*G263,2)</f>
        <v>21.83</v>
      </c>
      <c r="I263" s="31"/>
      <c r="J263" s="11"/>
      <c r="K263" s="62"/>
      <c r="L263" s="66"/>
      <c r="M263" s="11"/>
      <c r="N263" s="11"/>
      <c r="O263" s="11"/>
      <c r="P263" s="11"/>
      <c r="Q263" s="11"/>
      <c r="R263" s="11"/>
      <c r="S263" s="11"/>
    </row>
    <row r="264" spans="1:19" s="2" customFormat="1" ht="15.75">
      <c r="A264" s="27" t="s">
        <v>609</v>
      </c>
      <c r="B264" s="28" t="s">
        <v>212</v>
      </c>
      <c r="C264" s="29" t="s">
        <v>303</v>
      </c>
      <c r="D264" s="57">
        <v>2</v>
      </c>
      <c r="E264" s="30">
        <v>61.69</v>
      </c>
      <c r="F264" s="30">
        <f>ROUND(D264*E264,2)</f>
        <v>123.38</v>
      </c>
      <c r="G264" s="32">
        <f>ROUND(E264*$I$10,2)</f>
        <v>77.11</v>
      </c>
      <c r="H264" s="30">
        <f>ROUND(D264*G264,2)</f>
        <v>154.22</v>
      </c>
      <c r="I264" s="31"/>
      <c r="J264" s="11"/>
      <c r="K264" s="62"/>
      <c r="L264" s="66"/>
      <c r="M264" s="11"/>
      <c r="N264" s="11"/>
      <c r="O264" s="11"/>
      <c r="P264" s="11"/>
      <c r="Q264" s="11"/>
      <c r="R264" s="11"/>
      <c r="S264" s="11"/>
    </row>
    <row r="265" spans="1:19" s="2" customFormat="1" ht="15.75">
      <c r="A265" s="27" t="s">
        <v>610</v>
      </c>
      <c r="B265" s="28" t="s">
        <v>213</v>
      </c>
      <c r="C265" s="29" t="s">
        <v>303</v>
      </c>
      <c r="D265" s="57">
        <v>2</v>
      </c>
      <c r="E265" s="30">
        <v>94.69</v>
      </c>
      <c r="F265" s="30">
        <f>ROUND(D265*E265,2)</f>
        <v>189.38</v>
      </c>
      <c r="G265" s="32">
        <f>ROUND(E265*$I$10,2)</f>
        <v>118.36</v>
      </c>
      <c r="H265" s="30">
        <f>ROUND(D265*G265,2)</f>
        <v>236.72</v>
      </c>
      <c r="I265" s="31"/>
      <c r="J265" s="11"/>
      <c r="K265" s="62"/>
      <c r="L265" s="66"/>
      <c r="M265" s="11"/>
      <c r="N265" s="11"/>
      <c r="O265" s="11"/>
      <c r="P265" s="11"/>
      <c r="Q265" s="11"/>
      <c r="R265" s="11"/>
      <c r="S265" s="11"/>
    </row>
    <row r="266" spans="1:19" s="1" customFormat="1" ht="15.75">
      <c r="A266" s="23" t="s">
        <v>611</v>
      </c>
      <c r="B266" s="20" t="s">
        <v>214</v>
      </c>
      <c r="C266" s="19"/>
      <c r="D266" s="55"/>
      <c r="E266" s="18"/>
      <c r="F266" s="18"/>
      <c r="G266" s="18"/>
      <c r="H266" s="18"/>
      <c r="I266" s="13"/>
      <c r="J266" s="71"/>
      <c r="K266" s="68"/>
      <c r="L266" s="66"/>
      <c r="M266" s="71"/>
      <c r="N266" s="71"/>
      <c r="O266" s="71"/>
      <c r="P266" s="71"/>
      <c r="Q266" s="71"/>
      <c r="R266" s="71"/>
      <c r="S266" s="71"/>
    </row>
    <row r="267" spans="1:19" s="2" customFormat="1" ht="15.75">
      <c r="A267" s="27" t="s">
        <v>612</v>
      </c>
      <c r="B267" s="28" t="s">
        <v>215</v>
      </c>
      <c r="C267" s="29" t="s">
        <v>305</v>
      </c>
      <c r="D267" s="57">
        <v>450</v>
      </c>
      <c r="E267" s="30">
        <v>3.81</v>
      </c>
      <c r="F267" s="30">
        <f>ROUND(D267*E267,2)</f>
        <v>1714.5</v>
      </c>
      <c r="G267" s="32">
        <f>ROUND(E267*$I$10,2)</f>
        <v>4.76</v>
      </c>
      <c r="H267" s="30">
        <f>ROUND(D267*G267,2)</f>
        <v>2142</v>
      </c>
      <c r="I267" s="31"/>
      <c r="J267" s="11"/>
      <c r="K267" s="62"/>
      <c r="L267" s="66"/>
      <c r="M267" s="11"/>
      <c r="N267" s="11"/>
      <c r="O267" s="11"/>
      <c r="P267" s="11"/>
      <c r="Q267" s="11"/>
      <c r="R267" s="11"/>
      <c r="S267" s="11"/>
    </row>
    <row r="268" spans="1:19" s="1" customFormat="1" ht="15.75">
      <c r="A268" s="23" t="s">
        <v>613</v>
      </c>
      <c r="B268" s="20" t="s">
        <v>216</v>
      </c>
      <c r="C268" s="19"/>
      <c r="D268" s="55"/>
      <c r="E268" s="18"/>
      <c r="F268" s="18"/>
      <c r="G268" s="18"/>
      <c r="H268" s="18"/>
      <c r="I268" s="13"/>
      <c r="J268" s="71"/>
      <c r="K268" s="68"/>
      <c r="L268" s="66"/>
      <c r="M268" s="71"/>
      <c r="N268" s="71"/>
      <c r="O268" s="71"/>
      <c r="P268" s="71"/>
      <c r="Q268" s="71"/>
      <c r="R268" s="71"/>
      <c r="S268" s="71"/>
    </row>
    <row r="269" spans="1:19" s="10" customFormat="1" ht="31.5" customHeight="1">
      <c r="A269" s="25" t="s">
        <v>614</v>
      </c>
      <c r="B269" s="36" t="s">
        <v>356</v>
      </c>
      <c r="C269" s="39" t="s">
        <v>303</v>
      </c>
      <c r="D269" s="57">
        <v>77</v>
      </c>
      <c r="E269" s="40">
        <v>114.76</v>
      </c>
      <c r="F269" s="32">
        <f>ROUND(D269*E269,2)</f>
        <v>8836.52</v>
      </c>
      <c r="G269" s="32">
        <f>ROUND(E269*$I$10,2)</f>
        <v>143.44999999999999</v>
      </c>
      <c r="H269" s="32">
        <f>ROUND(D269*G269,2)</f>
        <v>11045.65</v>
      </c>
      <c r="I269" s="16"/>
      <c r="J269" s="12"/>
      <c r="K269" s="61"/>
      <c r="L269" s="66"/>
      <c r="M269" s="12"/>
      <c r="N269" s="12"/>
      <c r="O269" s="12"/>
      <c r="P269" s="12"/>
      <c r="Q269" s="12"/>
      <c r="R269" s="12"/>
      <c r="S269" s="12"/>
    </row>
    <row r="270" spans="1:19" s="1" customFormat="1" ht="15.75">
      <c r="A270" s="23" t="s">
        <v>615</v>
      </c>
      <c r="B270" s="20" t="s">
        <v>217</v>
      </c>
      <c r="C270" s="19"/>
      <c r="D270" s="55"/>
      <c r="E270" s="18"/>
      <c r="F270" s="18"/>
      <c r="G270" s="18"/>
      <c r="H270" s="18"/>
      <c r="I270" s="13"/>
      <c r="J270" s="71"/>
      <c r="K270" s="68"/>
      <c r="L270" s="66"/>
      <c r="M270" s="71"/>
      <c r="N270" s="71"/>
      <c r="O270" s="71"/>
      <c r="P270" s="71"/>
      <c r="Q270" s="71"/>
      <c r="R270" s="71"/>
      <c r="S270" s="71"/>
    </row>
    <row r="271" spans="1:19" s="2" customFormat="1" ht="15.75">
      <c r="A271" s="27" t="s">
        <v>616</v>
      </c>
      <c r="B271" s="28" t="s">
        <v>218</v>
      </c>
      <c r="C271" s="29" t="s">
        <v>303</v>
      </c>
      <c r="D271" s="57">
        <v>12</v>
      </c>
      <c r="E271" s="30">
        <v>392.82</v>
      </c>
      <c r="F271" s="30">
        <f>ROUND(D271*E271,2)</f>
        <v>4713.84</v>
      </c>
      <c r="G271" s="32">
        <f>ROUND(E271*$I$10,2)</f>
        <v>491.03</v>
      </c>
      <c r="H271" s="30">
        <f>ROUND(D271*G271,2)</f>
        <v>5892.36</v>
      </c>
      <c r="I271" s="31"/>
      <c r="J271" s="11"/>
      <c r="K271" s="62"/>
      <c r="L271" s="66"/>
      <c r="M271" s="11"/>
      <c r="N271" s="11"/>
      <c r="O271" s="11"/>
      <c r="P271" s="11"/>
      <c r="Q271" s="11"/>
      <c r="R271" s="11"/>
      <c r="S271" s="11"/>
    </row>
    <row r="272" spans="1:19" s="1" customFormat="1" ht="15.75">
      <c r="A272" s="23" t="s">
        <v>617</v>
      </c>
      <c r="B272" s="20" t="s">
        <v>219</v>
      </c>
      <c r="C272" s="19"/>
      <c r="D272" s="55"/>
      <c r="E272" s="18"/>
      <c r="F272" s="18"/>
      <c r="G272" s="18"/>
      <c r="H272" s="18"/>
      <c r="I272" s="13"/>
      <c r="J272" s="71"/>
      <c r="K272" s="68"/>
      <c r="L272" s="66"/>
      <c r="M272" s="71"/>
      <c r="N272" s="71"/>
      <c r="O272" s="71"/>
      <c r="P272" s="71"/>
      <c r="Q272" s="71"/>
      <c r="R272" s="71"/>
      <c r="S272" s="71"/>
    </row>
    <row r="273" spans="1:19" s="2" customFormat="1" ht="15.75">
      <c r="A273" s="27" t="s">
        <v>618</v>
      </c>
      <c r="B273" s="28" t="s">
        <v>220</v>
      </c>
      <c r="C273" s="29" t="s">
        <v>303</v>
      </c>
      <c r="D273" s="57">
        <v>12</v>
      </c>
      <c r="E273" s="30">
        <v>1146.07</v>
      </c>
      <c r="F273" s="30">
        <f>ROUND(D273*E273,2)</f>
        <v>13752.84</v>
      </c>
      <c r="G273" s="32">
        <f>ROUND(E273*$I$10,2)</f>
        <v>1432.59</v>
      </c>
      <c r="H273" s="30">
        <f>ROUND(D273*G273,2)</f>
        <v>17191.080000000002</v>
      </c>
      <c r="I273" s="31"/>
      <c r="J273" s="11"/>
      <c r="K273" s="62"/>
      <c r="L273" s="66"/>
      <c r="M273" s="11"/>
      <c r="N273" s="11"/>
      <c r="O273" s="11"/>
      <c r="P273" s="11"/>
      <c r="Q273" s="11"/>
      <c r="R273" s="11"/>
      <c r="S273" s="11"/>
    </row>
    <row r="274" spans="1:19" s="1" customFormat="1" ht="15.75">
      <c r="A274" s="23" t="s">
        <v>619</v>
      </c>
      <c r="B274" s="20" t="s">
        <v>221</v>
      </c>
      <c r="C274" s="19"/>
      <c r="D274" s="55"/>
      <c r="E274" s="18"/>
      <c r="F274" s="18"/>
      <c r="G274" s="18"/>
      <c r="H274" s="18"/>
      <c r="I274" s="13"/>
      <c r="J274" s="71"/>
      <c r="K274" s="68"/>
      <c r="L274" s="66"/>
      <c r="M274" s="71"/>
      <c r="N274" s="71"/>
      <c r="O274" s="71"/>
      <c r="P274" s="71"/>
      <c r="Q274" s="71"/>
      <c r="R274" s="71"/>
      <c r="S274" s="71"/>
    </row>
    <row r="275" spans="1:19" s="2" customFormat="1" ht="15.75">
      <c r="A275" s="27" t="s">
        <v>620</v>
      </c>
      <c r="B275" s="28" t="s">
        <v>222</v>
      </c>
      <c r="C275" s="29" t="s">
        <v>303</v>
      </c>
      <c r="D275" s="57">
        <v>12</v>
      </c>
      <c r="E275" s="30">
        <v>89.07</v>
      </c>
      <c r="F275" s="30">
        <f>ROUND(D275*E275,2)</f>
        <v>1068.8399999999999</v>
      </c>
      <c r="G275" s="32">
        <f>ROUND(E275*$I$10,2)</f>
        <v>111.34</v>
      </c>
      <c r="H275" s="30">
        <f>ROUND(D275*G275,2)</f>
        <v>1336.08</v>
      </c>
      <c r="I275" s="31"/>
      <c r="J275" s="11"/>
      <c r="K275" s="62"/>
      <c r="L275" s="66"/>
      <c r="M275" s="11"/>
      <c r="N275" s="11"/>
      <c r="O275" s="11"/>
      <c r="P275" s="11"/>
      <c r="Q275" s="11"/>
      <c r="R275" s="11"/>
      <c r="S275" s="11"/>
    </row>
    <row r="276" spans="1:19" s="1" customFormat="1" ht="15.75">
      <c r="A276" s="23" t="s">
        <v>7</v>
      </c>
      <c r="B276" s="20" t="s">
        <v>223</v>
      </c>
      <c r="C276" s="19"/>
      <c r="D276" s="55"/>
      <c r="E276" s="18"/>
      <c r="F276" s="18"/>
      <c r="G276" s="18"/>
      <c r="H276" s="18"/>
      <c r="I276" s="13"/>
      <c r="J276" s="71"/>
      <c r="K276" s="68"/>
      <c r="L276" s="66"/>
      <c r="M276" s="71"/>
      <c r="N276" s="71"/>
      <c r="O276" s="71"/>
      <c r="P276" s="71"/>
      <c r="Q276" s="71"/>
      <c r="R276" s="71"/>
      <c r="S276" s="71"/>
    </row>
    <row r="277" spans="1:19" s="2" customFormat="1" ht="15.75">
      <c r="A277" s="27" t="s">
        <v>621</v>
      </c>
      <c r="B277" s="28" t="s">
        <v>224</v>
      </c>
      <c r="C277" s="29" t="s">
        <v>303</v>
      </c>
      <c r="D277" s="57">
        <v>30</v>
      </c>
      <c r="E277" s="30">
        <v>16.95</v>
      </c>
      <c r="F277" s="30">
        <f>ROUND(D277*E277,2)</f>
        <v>508.5</v>
      </c>
      <c r="G277" s="32">
        <f>ROUND(E277*$I$10,2)</f>
        <v>21.19</v>
      </c>
      <c r="H277" s="30">
        <f>ROUND(D277*G277,2)</f>
        <v>635.70000000000005</v>
      </c>
      <c r="I277" s="31"/>
      <c r="J277" s="11"/>
      <c r="K277" s="62"/>
      <c r="L277" s="66"/>
      <c r="M277" s="11"/>
      <c r="N277" s="11"/>
      <c r="O277" s="11"/>
      <c r="P277" s="11"/>
      <c r="Q277" s="11"/>
      <c r="R277" s="11"/>
      <c r="S277" s="11"/>
    </row>
    <row r="278" spans="1:19" s="2" customFormat="1" ht="15.75">
      <c r="A278" s="27" t="s">
        <v>622</v>
      </c>
      <c r="B278" s="28" t="s">
        <v>225</v>
      </c>
      <c r="C278" s="29" t="s">
        <v>303</v>
      </c>
      <c r="D278" s="57">
        <v>12</v>
      </c>
      <c r="E278" s="30">
        <v>61.61</v>
      </c>
      <c r="F278" s="30">
        <f>ROUND(D278*E278,2)</f>
        <v>739.32</v>
      </c>
      <c r="G278" s="32">
        <f>ROUND(E278*$I$10,2)</f>
        <v>77.010000000000005</v>
      </c>
      <c r="H278" s="30">
        <f>ROUND(D278*G278,2)</f>
        <v>924.12</v>
      </c>
      <c r="I278" s="31"/>
      <c r="J278" s="11"/>
      <c r="K278" s="62"/>
      <c r="L278" s="66"/>
      <c r="M278" s="11"/>
      <c r="N278" s="11"/>
      <c r="O278" s="11"/>
      <c r="P278" s="11"/>
      <c r="Q278" s="11"/>
      <c r="R278" s="11"/>
      <c r="S278" s="11"/>
    </row>
    <row r="279" spans="1:19" s="3" customFormat="1" ht="15.75">
      <c r="A279" s="23" t="s">
        <v>623</v>
      </c>
      <c r="B279" s="20" t="s">
        <v>320</v>
      </c>
      <c r="C279" s="19"/>
      <c r="D279" s="55"/>
      <c r="E279" s="18"/>
      <c r="F279" s="18"/>
      <c r="G279" s="18"/>
      <c r="H279" s="18"/>
      <c r="I279" s="13"/>
      <c r="J279" s="67"/>
      <c r="K279" s="68"/>
      <c r="L279" s="66"/>
      <c r="M279" s="67"/>
      <c r="N279" s="67"/>
      <c r="O279" s="67"/>
      <c r="P279" s="67"/>
      <c r="Q279" s="67"/>
      <c r="R279" s="67"/>
      <c r="S279" s="67"/>
    </row>
    <row r="280" spans="1:19" s="2" customFormat="1" ht="15.75">
      <c r="A280" s="27" t="s">
        <v>624</v>
      </c>
      <c r="B280" s="28" t="s">
        <v>321</v>
      </c>
      <c r="C280" s="29" t="s">
        <v>322</v>
      </c>
      <c r="D280" s="57">
        <v>34</v>
      </c>
      <c r="E280" s="30">
        <v>201.31</v>
      </c>
      <c r="F280" s="32">
        <f t="shared" ref="F280:F285" si="12">ROUND(D280*E280,2)</f>
        <v>6844.54</v>
      </c>
      <c r="G280" s="32">
        <f t="shared" ref="G280:G285" si="13">ROUND(E280*$I$10,2)</f>
        <v>251.64</v>
      </c>
      <c r="H280" s="32">
        <f t="shared" ref="H280:H285" si="14">ROUND(D280*G280,2)</f>
        <v>8555.76</v>
      </c>
      <c r="I280" s="31"/>
      <c r="J280" s="11"/>
      <c r="K280" s="62"/>
      <c r="L280" s="66"/>
      <c r="M280" s="11"/>
      <c r="N280" s="11"/>
      <c r="O280" s="11"/>
      <c r="P280" s="11"/>
      <c r="Q280" s="11"/>
      <c r="R280" s="11"/>
      <c r="S280" s="11"/>
    </row>
    <row r="281" spans="1:19" s="2" customFormat="1" ht="15.75">
      <c r="A281" s="27" t="s">
        <v>625</v>
      </c>
      <c r="B281" s="28" t="s">
        <v>323</v>
      </c>
      <c r="C281" s="29" t="s">
        <v>322</v>
      </c>
      <c r="D281" s="57">
        <v>119</v>
      </c>
      <c r="E281" s="30">
        <v>167.23</v>
      </c>
      <c r="F281" s="32">
        <f t="shared" si="12"/>
        <v>19900.37</v>
      </c>
      <c r="G281" s="32">
        <f t="shared" si="13"/>
        <v>209.04</v>
      </c>
      <c r="H281" s="32">
        <f t="shared" si="14"/>
        <v>24875.759999999998</v>
      </c>
      <c r="I281" s="31"/>
      <c r="J281" s="11"/>
      <c r="K281" s="62"/>
      <c r="L281" s="66"/>
      <c r="M281" s="11"/>
      <c r="N281" s="11"/>
      <c r="O281" s="11"/>
      <c r="P281" s="11"/>
      <c r="Q281" s="11"/>
      <c r="R281" s="11"/>
      <c r="S281" s="11"/>
    </row>
    <row r="282" spans="1:19" s="10" customFormat="1" ht="31.5">
      <c r="A282" s="25" t="s">
        <v>626</v>
      </c>
      <c r="B282" s="36" t="s">
        <v>324</v>
      </c>
      <c r="C282" s="34" t="s">
        <v>322</v>
      </c>
      <c r="D282" s="57">
        <v>10</v>
      </c>
      <c r="E282" s="32">
        <v>132.93</v>
      </c>
      <c r="F282" s="32">
        <f t="shared" si="12"/>
        <v>1329.3</v>
      </c>
      <c r="G282" s="32">
        <f t="shared" si="13"/>
        <v>166.16</v>
      </c>
      <c r="H282" s="32">
        <f t="shared" si="14"/>
        <v>1661.6</v>
      </c>
      <c r="I282" s="16"/>
      <c r="J282" s="12"/>
      <c r="K282" s="61"/>
      <c r="L282" s="66"/>
      <c r="M282" s="12"/>
      <c r="N282" s="12"/>
      <c r="O282" s="12"/>
      <c r="P282" s="12"/>
      <c r="Q282" s="12"/>
      <c r="R282" s="12"/>
      <c r="S282" s="12"/>
    </row>
    <row r="283" spans="1:19" s="10" customFormat="1" ht="31.5">
      <c r="A283" s="25" t="s">
        <v>627</v>
      </c>
      <c r="B283" s="36" t="s">
        <v>325</v>
      </c>
      <c r="C283" s="34" t="s">
        <v>322</v>
      </c>
      <c r="D283" s="57">
        <v>9</v>
      </c>
      <c r="E283" s="32">
        <v>158.1</v>
      </c>
      <c r="F283" s="32">
        <f t="shared" si="12"/>
        <v>1422.9</v>
      </c>
      <c r="G283" s="32">
        <f t="shared" si="13"/>
        <v>197.63</v>
      </c>
      <c r="H283" s="32">
        <f t="shared" si="14"/>
        <v>1778.67</v>
      </c>
      <c r="I283" s="16"/>
      <c r="J283" s="12"/>
      <c r="K283" s="61"/>
      <c r="L283" s="66"/>
      <c r="M283" s="12"/>
      <c r="N283" s="12"/>
      <c r="O283" s="12"/>
      <c r="P283" s="12"/>
      <c r="Q283" s="12"/>
      <c r="R283" s="12"/>
      <c r="S283" s="12"/>
    </row>
    <row r="284" spans="1:19" s="10" customFormat="1" ht="15.75">
      <c r="A284" s="25" t="s">
        <v>628</v>
      </c>
      <c r="B284" s="36" t="s">
        <v>326</v>
      </c>
      <c r="C284" s="34" t="s">
        <v>322</v>
      </c>
      <c r="D284" s="57">
        <v>19</v>
      </c>
      <c r="E284" s="32">
        <v>236.65</v>
      </c>
      <c r="F284" s="32">
        <f t="shared" si="12"/>
        <v>4496.3500000000004</v>
      </c>
      <c r="G284" s="32">
        <f t="shared" si="13"/>
        <v>295.81</v>
      </c>
      <c r="H284" s="32">
        <f t="shared" si="14"/>
        <v>5620.39</v>
      </c>
      <c r="I284" s="16"/>
      <c r="J284" s="12"/>
      <c r="K284" s="61"/>
      <c r="L284" s="66"/>
      <c r="M284" s="12"/>
      <c r="N284" s="12"/>
      <c r="O284" s="12"/>
      <c r="P284" s="12"/>
      <c r="Q284" s="12"/>
      <c r="R284" s="12"/>
      <c r="S284" s="12"/>
    </row>
    <row r="285" spans="1:19" s="10" customFormat="1" ht="31.5">
      <c r="A285" s="25" t="s">
        <v>629</v>
      </c>
      <c r="B285" s="36" t="s">
        <v>327</v>
      </c>
      <c r="C285" s="34" t="s">
        <v>322</v>
      </c>
      <c r="D285" s="94">
        <v>56</v>
      </c>
      <c r="E285" s="32">
        <v>155.03</v>
      </c>
      <c r="F285" s="32">
        <f t="shared" si="12"/>
        <v>8681.68</v>
      </c>
      <c r="G285" s="32">
        <f t="shared" si="13"/>
        <v>193.79</v>
      </c>
      <c r="H285" s="32">
        <f t="shared" si="14"/>
        <v>10852.24</v>
      </c>
      <c r="I285" s="16"/>
      <c r="J285" s="12"/>
      <c r="K285" s="61"/>
      <c r="L285" s="66"/>
      <c r="M285" s="12"/>
      <c r="N285" s="12"/>
      <c r="O285" s="12"/>
      <c r="P285" s="12"/>
      <c r="Q285" s="12"/>
      <c r="R285" s="12"/>
      <c r="S285" s="12"/>
    </row>
    <row r="286" spans="1:19" s="5" customFormat="1" ht="15.75">
      <c r="A286" s="86">
        <v>11</v>
      </c>
      <c r="B286" s="87" t="s">
        <v>226</v>
      </c>
      <c r="C286" s="88"/>
      <c r="D286" s="89"/>
      <c r="E286" s="90"/>
      <c r="F286" s="90">
        <f>SUM(F287:F294)</f>
        <v>10595.239999999998</v>
      </c>
      <c r="G286" s="90"/>
      <c r="H286" s="90">
        <f>SUM(H287:H294)</f>
        <v>13244.060000000001</v>
      </c>
      <c r="I286" s="91">
        <f>H286/$H$387*100</f>
        <v>0.48390158183546345</v>
      </c>
      <c r="J286" s="65"/>
      <c r="K286" s="68"/>
      <c r="L286" s="66"/>
      <c r="M286" s="65"/>
      <c r="N286" s="65"/>
      <c r="O286" s="65"/>
      <c r="P286" s="65"/>
      <c r="Q286" s="65"/>
      <c r="R286" s="65"/>
      <c r="S286" s="65"/>
    </row>
    <row r="287" spans="1:19" s="5" customFormat="1" ht="15.75">
      <c r="A287" s="23" t="s">
        <v>630</v>
      </c>
      <c r="B287" s="20" t="s">
        <v>367</v>
      </c>
      <c r="C287" s="19"/>
      <c r="D287" s="55"/>
      <c r="E287" s="18"/>
      <c r="F287" s="18"/>
      <c r="G287" s="18"/>
      <c r="H287" s="18"/>
      <c r="I287" s="13"/>
      <c r="J287" s="65"/>
      <c r="K287" s="62"/>
      <c r="L287" s="66"/>
      <c r="M287" s="65"/>
      <c r="N287" s="65"/>
      <c r="O287" s="65"/>
      <c r="P287" s="65"/>
      <c r="Q287" s="65"/>
      <c r="R287" s="65"/>
      <c r="S287" s="65"/>
    </row>
    <row r="288" spans="1:19" s="15" customFormat="1" ht="31.5">
      <c r="A288" s="24" t="s">
        <v>635</v>
      </c>
      <c r="B288" s="41" t="s">
        <v>371</v>
      </c>
      <c r="C288" s="38"/>
      <c r="D288" s="58"/>
      <c r="E288" s="42"/>
      <c r="F288" s="42"/>
      <c r="G288" s="42"/>
      <c r="H288" s="42"/>
      <c r="I288" s="14"/>
      <c r="J288" s="75"/>
      <c r="K288" s="61"/>
      <c r="L288" s="66"/>
      <c r="M288" s="75"/>
      <c r="N288" s="75"/>
      <c r="O288" s="75"/>
      <c r="P288" s="75"/>
      <c r="Q288" s="75"/>
      <c r="R288" s="75"/>
      <c r="S288" s="75"/>
    </row>
    <row r="289" spans="1:19" s="15" customFormat="1" ht="15.75">
      <c r="A289" s="25" t="s">
        <v>636</v>
      </c>
      <c r="B289" s="33" t="s">
        <v>368</v>
      </c>
      <c r="C289" s="34" t="s">
        <v>303</v>
      </c>
      <c r="D289" s="57">
        <v>4</v>
      </c>
      <c r="E289" s="32">
        <v>622.91</v>
      </c>
      <c r="F289" s="32">
        <f>ROUND(D289*E289,2)</f>
        <v>2491.64</v>
      </c>
      <c r="G289" s="32">
        <f>ROUND(E289*$I$10,2)</f>
        <v>778.64</v>
      </c>
      <c r="H289" s="32">
        <f>ROUND(D289*G289,2)</f>
        <v>3114.56</v>
      </c>
      <c r="I289" s="16"/>
      <c r="J289" s="75"/>
      <c r="K289" s="61"/>
      <c r="L289" s="66"/>
      <c r="M289" s="75"/>
      <c r="N289" s="75"/>
      <c r="O289" s="75"/>
      <c r="P289" s="75"/>
      <c r="Q289" s="75"/>
      <c r="R289" s="75"/>
      <c r="S289" s="75"/>
    </row>
    <row r="290" spans="1:19" s="15" customFormat="1" ht="15.75">
      <c r="A290" s="25" t="s">
        <v>637</v>
      </c>
      <c r="B290" s="33" t="s">
        <v>369</v>
      </c>
      <c r="C290" s="34" t="s">
        <v>303</v>
      </c>
      <c r="D290" s="57">
        <v>6</v>
      </c>
      <c r="E290" s="32">
        <v>634.87</v>
      </c>
      <c r="F290" s="32">
        <f>ROUND(D290*E290,2)</f>
        <v>3809.22</v>
      </c>
      <c r="G290" s="32">
        <f>ROUND(E290*$I$10,2)</f>
        <v>793.59</v>
      </c>
      <c r="H290" s="32">
        <f>ROUND(D290*G290,2)</f>
        <v>4761.54</v>
      </c>
      <c r="I290" s="16"/>
      <c r="J290" s="75"/>
      <c r="K290" s="61"/>
      <c r="L290" s="66"/>
      <c r="M290" s="75"/>
      <c r="N290" s="75"/>
      <c r="O290" s="75"/>
      <c r="P290" s="75"/>
      <c r="Q290" s="75"/>
      <c r="R290" s="75"/>
      <c r="S290" s="75"/>
    </row>
    <row r="291" spans="1:19" s="15" customFormat="1" ht="15.75">
      <c r="A291" s="25" t="s">
        <v>638</v>
      </c>
      <c r="B291" s="33" t="s">
        <v>370</v>
      </c>
      <c r="C291" s="34" t="s">
        <v>303</v>
      </c>
      <c r="D291" s="57">
        <v>6</v>
      </c>
      <c r="E291" s="32">
        <v>575.53</v>
      </c>
      <c r="F291" s="32">
        <f>ROUND(D291*E291,2)</f>
        <v>3453.18</v>
      </c>
      <c r="G291" s="32">
        <f>ROUND(E291*$I$10,2)</f>
        <v>719.41</v>
      </c>
      <c r="H291" s="32">
        <f>ROUND(D291*G291,2)</f>
        <v>4316.46</v>
      </c>
      <c r="I291" s="16"/>
      <c r="J291" s="75"/>
      <c r="K291" s="61"/>
      <c r="L291" s="66"/>
      <c r="M291" s="75"/>
      <c r="N291" s="75"/>
      <c r="O291" s="75"/>
      <c r="P291" s="75"/>
      <c r="Q291" s="75"/>
      <c r="R291" s="75"/>
      <c r="S291" s="75"/>
    </row>
    <row r="292" spans="1:19" s="15" customFormat="1" ht="31.5">
      <c r="A292" s="24" t="s">
        <v>631</v>
      </c>
      <c r="B292" s="41" t="s">
        <v>634</v>
      </c>
      <c r="C292" s="38"/>
      <c r="D292" s="57"/>
      <c r="E292" s="42"/>
      <c r="F292" s="42"/>
      <c r="G292" s="42"/>
      <c r="H292" s="42"/>
      <c r="I292" s="14"/>
      <c r="J292" s="75"/>
      <c r="K292" s="61"/>
      <c r="L292" s="66"/>
      <c r="M292" s="75"/>
      <c r="N292" s="75"/>
      <c r="O292" s="75"/>
      <c r="P292" s="75"/>
      <c r="Q292" s="75"/>
      <c r="R292" s="75"/>
      <c r="S292" s="75"/>
    </row>
    <row r="293" spans="1:19" s="15" customFormat="1" ht="15.75">
      <c r="A293" s="25" t="s">
        <v>632</v>
      </c>
      <c r="B293" s="33" t="s">
        <v>372</v>
      </c>
      <c r="C293" s="34" t="s">
        <v>303</v>
      </c>
      <c r="D293" s="57">
        <v>1</v>
      </c>
      <c r="E293" s="32">
        <v>415.72</v>
      </c>
      <c r="F293" s="32">
        <f>ROUND(D293*E293,2)</f>
        <v>415.72</v>
      </c>
      <c r="G293" s="32">
        <f>ROUND(E293*$I$10,2)</f>
        <v>519.65</v>
      </c>
      <c r="H293" s="32">
        <f>ROUND(D293*G293,2)</f>
        <v>519.65</v>
      </c>
      <c r="I293" s="16"/>
      <c r="J293" s="75"/>
      <c r="K293" s="61"/>
      <c r="L293" s="66"/>
      <c r="M293" s="75"/>
      <c r="N293" s="75"/>
      <c r="O293" s="75"/>
      <c r="P293" s="75"/>
      <c r="Q293" s="75"/>
      <c r="R293" s="75"/>
      <c r="S293" s="75"/>
    </row>
    <row r="294" spans="1:19" s="15" customFormat="1" ht="15.75">
      <c r="A294" s="25" t="s">
        <v>633</v>
      </c>
      <c r="B294" s="33" t="s">
        <v>373</v>
      </c>
      <c r="C294" s="34" t="s">
        <v>303</v>
      </c>
      <c r="D294" s="57">
        <v>1</v>
      </c>
      <c r="E294" s="32">
        <v>425.48</v>
      </c>
      <c r="F294" s="32">
        <f>ROUND(D294*E294,2)</f>
        <v>425.48</v>
      </c>
      <c r="G294" s="32">
        <f>ROUND(E294*$I$10,2)</f>
        <v>531.85</v>
      </c>
      <c r="H294" s="32">
        <f>ROUND(D294*G294,2)</f>
        <v>531.85</v>
      </c>
      <c r="I294" s="16"/>
      <c r="J294" s="75"/>
      <c r="K294" s="61"/>
      <c r="L294" s="66"/>
      <c r="M294" s="75"/>
      <c r="N294" s="75"/>
      <c r="O294" s="75"/>
      <c r="P294" s="75"/>
      <c r="Q294" s="75"/>
      <c r="R294" s="75"/>
      <c r="S294" s="75"/>
    </row>
    <row r="295" spans="1:19" s="5" customFormat="1" ht="15.75">
      <c r="A295" s="86">
        <v>12</v>
      </c>
      <c r="B295" s="87" t="s">
        <v>227</v>
      </c>
      <c r="C295" s="88"/>
      <c r="D295" s="89"/>
      <c r="E295" s="90"/>
      <c r="F295" s="90">
        <f>SUM(F296:F313)</f>
        <v>80984.899999999994</v>
      </c>
      <c r="G295" s="90"/>
      <c r="H295" s="90">
        <f>SUM(H296:H313)</f>
        <v>101232.07</v>
      </c>
      <c r="I295" s="91">
        <f>H295/$H$387*100</f>
        <v>3.6987418363763345</v>
      </c>
      <c r="J295" s="65"/>
      <c r="K295" s="68"/>
      <c r="L295" s="66"/>
      <c r="M295" s="65"/>
      <c r="N295" s="65"/>
      <c r="O295" s="65"/>
      <c r="P295" s="65"/>
      <c r="Q295" s="65"/>
      <c r="R295" s="65"/>
      <c r="S295" s="65"/>
    </row>
    <row r="296" spans="1:19" s="1" customFormat="1" ht="15.75">
      <c r="A296" s="23" t="s">
        <v>639</v>
      </c>
      <c r="B296" s="20" t="s">
        <v>228</v>
      </c>
      <c r="C296" s="19"/>
      <c r="D296" s="55"/>
      <c r="E296" s="18"/>
      <c r="F296" s="18"/>
      <c r="G296" s="18"/>
      <c r="H296" s="18"/>
      <c r="I296" s="13"/>
      <c r="J296" s="71"/>
      <c r="K296" s="68"/>
      <c r="L296" s="66"/>
      <c r="M296" s="71"/>
      <c r="N296" s="71"/>
      <c r="O296" s="71"/>
      <c r="P296" s="71"/>
      <c r="Q296" s="71"/>
      <c r="R296" s="71"/>
      <c r="S296" s="71"/>
    </row>
    <row r="297" spans="1:19" s="2" customFormat="1" ht="15.75">
      <c r="A297" s="27" t="s">
        <v>640</v>
      </c>
      <c r="B297" s="28" t="s">
        <v>229</v>
      </c>
      <c r="C297" s="29" t="s">
        <v>304</v>
      </c>
      <c r="D297" s="57">
        <v>41.04</v>
      </c>
      <c r="E297" s="30">
        <v>362.1</v>
      </c>
      <c r="F297" s="30">
        <f t="shared" ref="F297:F305" si="15">ROUND(D297*E297,2)</f>
        <v>14860.58</v>
      </c>
      <c r="G297" s="32">
        <f t="shared" ref="G297:G305" si="16">ROUND(E297*$I$10,2)</f>
        <v>452.63</v>
      </c>
      <c r="H297" s="30">
        <f t="shared" ref="H297:H305" si="17">ROUND(D297*G297,2)</f>
        <v>18575.939999999999</v>
      </c>
      <c r="I297" s="31"/>
      <c r="J297" s="11"/>
      <c r="K297" s="62"/>
      <c r="L297" s="66"/>
      <c r="M297" s="11"/>
      <c r="N297" s="11"/>
      <c r="O297" s="11"/>
      <c r="P297" s="11"/>
      <c r="Q297" s="11"/>
      <c r="R297" s="11"/>
      <c r="S297" s="11"/>
    </row>
    <row r="298" spans="1:19" s="2" customFormat="1" ht="15.75">
      <c r="A298" s="27" t="s">
        <v>641</v>
      </c>
      <c r="B298" s="28" t="s">
        <v>230</v>
      </c>
      <c r="C298" s="29" t="s">
        <v>305</v>
      </c>
      <c r="D298" s="57">
        <v>4.3</v>
      </c>
      <c r="E298" s="30">
        <v>78.61</v>
      </c>
      <c r="F298" s="30">
        <f t="shared" si="15"/>
        <v>338.02</v>
      </c>
      <c r="G298" s="32">
        <f t="shared" si="16"/>
        <v>98.26</v>
      </c>
      <c r="H298" s="30">
        <f t="shared" si="17"/>
        <v>422.52</v>
      </c>
      <c r="I298" s="31"/>
      <c r="J298" s="11"/>
      <c r="K298" s="62"/>
      <c r="L298" s="66"/>
      <c r="M298" s="11"/>
      <c r="N298" s="11"/>
      <c r="O298" s="11"/>
      <c r="P298" s="11"/>
      <c r="Q298" s="11"/>
      <c r="R298" s="11"/>
      <c r="S298" s="11"/>
    </row>
    <row r="299" spans="1:19" s="2" customFormat="1" ht="15.75">
      <c r="A299" s="27" t="s">
        <v>642</v>
      </c>
      <c r="B299" s="28" t="s">
        <v>231</v>
      </c>
      <c r="C299" s="29" t="s">
        <v>305</v>
      </c>
      <c r="D299" s="57">
        <v>35</v>
      </c>
      <c r="E299" s="30">
        <v>102.12</v>
      </c>
      <c r="F299" s="30">
        <f t="shared" si="15"/>
        <v>3574.2</v>
      </c>
      <c r="G299" s="32">
        <f t="shared" si="16"/>
        <v>127.65</v>
      </c>
      <c r="H299" s="30">
        <f t="shared" si="17"/>
        <v>4467.75</v>
      </c>
      <c r="I299" s="31"/>
      <c r="J299" s="11"/>
      <c r="K299" s="62"/>
      <c r="L299" s="66"/>
      <c r="M299" s="11"/>
      <c r="N299" s="11"/>
      <c r="O299" s="11"/>
      <c r="P299" s="11"/>
      <c r="Q299" s="11"/>
      <c r="R299" s="11"/>
      <c r="S299" s="11"/>
    </row>
    <row r="300" spans="1:19" ht="15.75">
      <c r="A300" s="27" t="s">
        <v>643</v>
      </c>
      <c r="B300" s="28" t="s">
        <v>232</v>
      </c>
      <c r="C300" s="29" t="s">
        <v>303</v>
      </c>
      <c r="D300" s="56">
        <v>2</v>
      </c>
      <c r="E300" s="30">
        <v>263.85000000000002</v>
      </c>
      <c r="F300" s="30">
        <f t="shared" si="15"/>
        <v>527.70000000000005</v>
      </c>
      <c r="G300" s="32">
        <f t="shared" si="16"/>
        <v>329.81</v>
      </c>
      <c r="H300" s="30">
        <f t="shared" si="17"/>
        <v>659.62</v>
      </c>
      <c r="I300" s="31"/>
      <c r="K300" s="62"/>
      <c r="L300" s="66"/>
    </row>
    <row r="301" spans="1:19" ht="15.75">
      <c r="A301" s="27" t="s">
        <v>644</v>
      </c>
      <c r="B301" s="28" t="s">
        <v>233</v>
      </c>
      <c r="C301" s="29" t="s">
        <v>303</v>
      </c>
      <c r="D301" s="56">
        <v>2</v>
      </c>
      <c r="E301" s="30">
        <v>245.09</v>
      </c>
      <c r="F301" s="30">
        <f t="shared" si="15"/>
        <v>490.18</v>
      </c>
      <c r="G301" s="32">
        <f t="shared" si="16"/>
        <v>306.36</v>
      </c>
      <c r="H301" s="30">
        <f t="shared" si="17"/>
        <v>612.72</v>
      </c>
      <c r="I301" s="31"/>
      <c r="K301" s="62"/>
      <c r="L301" s="66"/>
    </row>
    <row r="302" spans="1:19" ht="15.75">
      <c r="A302" s="27" t="s">
        <v>645</v>
      </c>
      <c r="B302" s="28" t="s">
        <v>234</v>
      </c>
      <c r="C302" s="29" t="s">
        <v>303</v>
      </c>
      <c r="D302" s="56">
        <v>2</v>
      </c>
      <c r="E302" s="30">
        <v>133.49</v>
      </c>
      <c r="F302" s="30">
        <f t="shared" si="15"/>
        <v>266.98</v>
      </c>
      <c r="G302" s="32">
        <f t="shared" si="16"/>
        <v>166.86</v>
      </c>
      <c r="H302" s="30">
        <f t="shared" si="17"/>
        <v>333.72</v>
      </c>
      <c r="I302" s="31"/>
      <c r="K302" s="62"/>
      <c r="L302" s="66"/>
    </row>
    <row r="303" spans="1:19" ht="15.75">
      <c r="A303" s="27" t="s">
        <v>646</v>
      </c>
      <c r="B303" s="28" t="s">
        <v>235</v>
      </c>
      <c r="C303" s="29" t="s">
        <v>303</v>
      </c>
      <c r="D303" s="56">
        <v>2</v>
      </c>
      <c r="E303" s="30">
        <v>191.59</v>
      </c>
      <c r="F303" s="30">
        <f t="shared" si="15"/>
        <v>383.18</v>
      </c>
      <c r="G303" s="32">
        <f t="shared" si="16"/>
        <v>239.49</v>
      </c>
      <c r="H303" s="30">
        <f t="shared" si="17"/>
        <v>478.98</v>
      </c>
      <c r="I303" s="31"/>
      <c r="K303" s="62"/>
      <c r="L303" s="66"/>
    </row>
    <row r="304" spans="1:19" ht="15.75">
      <c r="A304" s="27" t="s">
        <v>647</v>
      </c>
      <c r="B304" s="28" t="s">
        <v>236</v>
      </c>
      <c r="C304" s="29" t="s">
        <v>305</v>
      </c>
      <c r="D304" s="56">
        <v>4</v>
      </c>
      <c r="E304" s="30">
        <v>82.99</v>
      </c>
      <c r="F304" s="30">
        <f t="shared" si="15"/>
        <v>331.96</v>
      </c>
      <c r="G304" s="32">
        <f t="shared" si="16"/>
        <v>103.74</v>
      </c>
      <c r="H304" s="30">
        <f t="shared" si="17"/>
        <v>414.96</v>
      </c>
      <c r="I304" s="31"/>
      <c r="K304" s="62"/>
      <c r="L304" s="66"/>
    </row>
    <row r="305" spans="1:19" ht="15.75">
      <c r="A305" s="27" t="s">
        <v>648</v>
      </c>
      <c r="B305" s="28" t="s">
        <v>237</v>
      </c>
      <c r="C305" s="29" t="s">
        <v>305</v>
      </c>
      <c r="D305" s="56">
        <v>4</v>
      </c>
      <c r="E305" s="30">
        <v>154.34</v>
      </c>
      <c r="F305" s="30">
        <f t="shared" si="15"/>
        <v>617.36</v>
      </c>
      <c r="G305" s="32">
        <f t="shared" si="16"/>
        <v>192.93</v>
      </c>
      <c r="H305" s="30">
        <f t="shared" si="17"/>
        <v>771.72</v>
      </c>
      <c r="I305" s="31"/>
      <c r="K305" s="62"/>
      <c r="L305" s="66"/>
    </row>
    <row r="306" spans="1:19" s="3" customFormat="1" ht="15.75">
      <c r="A306" s="23" t="s">
        <v>649</v>
      </c>
      <c r="B306" s="20" t="s">
        <v>751</v>
      </c>
      <c r="C306" s="19"/>
      <c r="D306" s="55"/>
      <c r="E306" s="18"/>
      <c r="F306" s="18"/>
      <c r="G306" s="18"/>
      <c r="H306" s="18"/>
      <c r="I306" s="13"/>
      <c r="J306" s="67"/>
      <c r="K306" s="68"/>
      <c r="L306" s="66"/>
      <c r="M306" s="67"/>
      <c r="N306" s="67"/>
      <c r="O306" s="67"/>
      <c r="P306" s="67"/>
      <c r="Q306" s="67"/>
      <c r="R306" s="67"/>
      <c r="S306" s="67"/>
    </row>
    <row r="307" spans="1:19" s="3" customFormat="1" ht="15.75">
      <c r="A307" s="23" t="s">
        <v>650</v>
      </c>
      <c r="B307" s="20" t="s">
        <v>329</v>
      </c>
      <c r="C307" s="19"/>
      <c r="D307" s="55"/>
      <c r="E307" s="18"/>
      <c r="F307" s="18"/>
      <c r="G307" s="18"/>
      <c r="H307" s="18"/>
      <c r="I307" s="13"/>
      <c r="J307" s="67"/>
      <c r="K307" s="68"/>
      <c r="L307" s="66"/>
      <c r="M307" s="67"/>
      <c r="N307" s="67"/>
      <c r="O307" s="67"/>
      <c r="P307" s="67"/>
      <c r="Q307" s="67"/>
      <c r="R307" s="67"/>
      <c r="S307" s="67"/>
    </row>
    <row r="308" spans="1:19" s="2" customFormat="1" ht="15.75">
      <c r="A308" s="27" t="s">
        <v>651</v>
      </c>
      <c r="B308" s="28" t="s">
        <v>332</v>
      </c>
      <c r="C308" s="29" t="s">
        <v>304</v>
      </c>
      <c r="D308" s="57">
        <v>42.3</v>
      </c>
      <c r="E308" s="30">
        <v>409.89</v>
      </c>
      <c r="F308" s="30">
        <f>ROUND(D308*E308,2)</f>
        <v>17338.349999999999</v>
      </c>
      <c r="G308" s="32">
        <f>ROUND(E308*$I$10,2)</f>
        <v>512.36</v>
      </c>
      <c r="H308" s="30">
        <f>ROUND(D308*G308,2)</f>
        <v>21672.83</v>
      </c>
      <c r="I308" s="31"/>
      <c r="J308" s="11"/>
      <c r="K308" s="62"/>
      <c r="L308" s="66"/>
      <c r="M308" s="11"/>
      <c r="N308" s="11"/>
      <c r="O308" s="11"/>
      <c r="P308" s="11"/>
      <c r="Q308" s="11"/>
      <c r="R308" s="11"/>
      <c r="S308" s="11"/>
    </row>
    <row r="309" spans="1:19" s="2" customFormat="1" ht="15.75">
      <c r="A309" s="27" t="s">
        <v>652</v>
      </c>
      <c r="B309" s="28" t="s">
        <v>328</v>
      </c>
      <c r="C309" s="29" t="s">
        <v>304</v>
      </c>
      <c r="D309" s="57">
        <v>3</v>
      </c>
      <c r="E309" s="30">
        <v>412.93</v>
      </c>
      <c r="F309" s="30">
        <f>ROUND(D309*E309,2)</f>
        <v>1238.79</v>
      </c>
      <c r="G309" s="32">
        <f>ROUND(E309*$I$10,2)</f>
        <v>516.16</v>
      </c>
      <c r="H309" s="30">
        <f>ROUND(D309*G309,2)</f>
        <v>1548.48</v>
      </c>
      <c r="I309" s="31"/>
      <c r="J309" s="11"/>
      <c r="K309" s="62"/>
      <c r="L309" s="66"/>
      <c r="M309" s="11"/>
      <c r="N309" s="11"/>
      <c r="O309" s="11"/>
      <c r="P309" s="11"/>
      <c r="Q309" s="11"/>
      <c r="R309" s="11"/>
      <c r="S309" s="11"/>
    </row>
    <row r="310" spans="1:19" s="3" customFormat="1" ht="15.75">
      <c r="A310" s="23" t="s">
        <v>653</v>
      </c>
      <c r="B310" s="20" t="s">
        <v>330</v>
      </c>
      <c r="C310" s="19"/>
      <c r="D310" s="55"/>
      <c r="E310" s="18"/>
      <c r="F310" s="18"/>
      <c r="G310" s="18"/>
      <c r="H310" s="18"/>
      <c r="I310" s="13"/>
      <c r="J310" s="67"/>
      <c r="K310" s="68"/>
      <c r="L310" s="66"/>
      <c r="M310" s="67"/>
      <c r="N310" s="67"/>
      <c r="O310" s="67"/>
      <c r="P310" s="67"/>
      <c r="Q310" s="67"/>
      <c r="R310" s="67"/>
      <c r="S310" s="67"/>
    </row>
    <row r="311" spans="1:19" s="2" customFormat="1" ht="15.75">
      <c r="A311" s="27" t="s">
        <v>654</v>
      </c>
      <c r="B311" s="28" t="s">
        <v>331</v>
      </c>
      <c r="C311" s="29" t="s">
        <v>304</v>
      </c>
      <c r="D311" s="57">
        <v>6.3</v>
      </c>
      <c r="E311" s="30">
        <v>435.22</v>
      </c>
      <c r="F311" s="30">
        <f>ROUND(D311*E311,2)</f>
        <v>2741.89</v>
      </c>
      <c r="G311" s="32">
        <f>ROUND(E311*$I$10,2)</f>
        <v>544.03</v>
      </c>
      <c r="H311" s="30">
        <f>ROUND(D311*G311,2)</f>
        <v>3427.39</v>
      </c>
      <c r="I311" s="31"/>
      <c r="J311" s="11"/>
      <c r="K311" s="62"/>
      <c r="L311" s="66"/>
      <c r="M311" s="11"/>
      <c r="N311" s="11"/>
      <c r="O311" s="11"/>
      <c r="P311" s="11"/>
      <c r="Q311" s="11"/>
      <c r="R311" s="11"/>
      <c r="S311" s="11"/>
    </row>
    <row r="312" spans="1:19" s="3" customFormat="1" ht="31.5">
      <c r="A312" s="24" t="s">
        <v>655</v>
      </c>
      <c r="B312" s="41" t="s">
        <v>362</v>
      </c>
      <c r="C312" s="19"/>
      <c r="D312" s="55"/>
      <c r="E312" s="18"/>
      <c r="F312" s="18"/>
      <c r="G312" s="18"/>
      <c r="H312" s="18"/>
      <c r="I312" s="13"/>
      <c r="J312" s="67"/>
      <c r="K312" s="68"/>
      <c r="L312" s="66"/>
      <c r="M312" s="67"/>
      <c r="N312" s="67"/>
      <c r="O312" s="67"/>
      <c r="P312" s="67"/>
      <c r="Q312" s="67"/>
      <c r="R312" s="67"/>
      <c r="S312" s="67"/>
    </row>
    <row r="313" spans="1:19" s="2" customFormat="1" ht="15.75">
      <c r="A313" s="27" t="s">
        <v>656</v>
      </c>
      <c r="B313" s="28" t="s">
        <v>363</v>
      </c>
      <c r="C313" s="29" t="s">
        <v>304</v>
      </c>
      <c r="D313" s="57">
        <v>161.45999999999998</v>
      </c>
      <c r="E313" s="30">
        <v>237.06</v>
      </c>
      <c r="F313" s="30">
        <f>ROUND(D313*E313,2)</f>
        <v>38275.71</v>
      </c>
      <c r="G313" s="32">
        <f>ROUND(E313*$I$10,2)</f>
        <v>296.33</v>
      </c>
      <c r="H313" s="30">
        <f>ROUND(D313*G313,2)</f>
        <v>47845.440000000002</v>
      </c>
      <c r="I313" s="31"/>
      <c r="J313" s="11"/>
      <c r="K313" s="62"/>
      <c r="L313" s="66"/>
      <c r="M313" s="11"/>
      <c r="N313" s="11"/>
      <c r="O313" s="11"/>
      <c r="P313" s="11"/>
      <c r="Q313" s="11"/>
      <c r="R313" s="11"/>
      <c r="S313" s="11"/>
    </row>
    <row r="314" spans="1:19" s="5" customFormat="1" ht="15.75">
      <c r="A314" s="86">
        <v>13</v>
      </c>
      <c r="B314" s="87" t="s">
        <v>238</v>
      </c>
      <c r="C314" s="88"/>
      <c r="D314" s="89"/>
      <c r="E314" s="90"/>
      <c r="F314" s="90">
        <f>SUM(F315:F325)</f>
        <v>263951.42</v>
      </c>
      <c r="G314" s="90"/>
      <c r="H314" s="90">
        <f>SUM(H315:H325)</f>
        <v>329954.31</v>
      </c>
      <c r="I314" s="91">
        <f>H314/$H$387*100</f>
        <v>12.055624373676112</v>
      </c>
      <c r="J314" s="65"/>
      <c r="K314" s="68"/>
      <c r="L314" s="66"/>
      <c r="M314" s="65"/>
      <c r="N314" s="65"/>
      <c r="O314" s="65"/>
      <c r="P314" s="65"/>
      <c r="Q314" s="65"/>
      <c r="R314" s="65"/>
      <c r="S314" s="65"/>
    </row>
    <row r="315" spans="1:19" s="1" customFormat="1" ht="15.75">
      <c r="A315" s="23" t="s">
        <v>657</v>
      </c>
      <c r="B315" s="20" t="s">
        <v>239</v>
      </c>
      <c r="C315" s="19"/>
      <c r="D315" s="55"/>
      <c r="E315" s="18"/>
      <c r="F315" s="18"/>
      <c r="G315" s="18"/>
      <c r="H315" s="18"/>
      <c r="I315" s="13"/>
      <c r="J315" s="71"/>
      <c r="K315" s="68"/>
      <c r="L315" s="66"/>
      <c r="M315" s="71"/>
      <c r="N315" s="71"/>
      <c r="O315" s="71"/>
      <c r="P315" s="71"/>
      <c r="Q315" s="71"/>
      <c r="R315" s="71"/>
      <c r="S315" s="71"/>
    </row>
    <row r="316" spans="1:19" s="2" customFormat="1" ht="15.75">
      <c r="A316" s="27" t="s">
        <v>658</v>
      </c>
      <c r="B316" s="28" t="s">
        <v>240</v>
      </c>
      <c r="C316" s="29" t="s">
        <v>304</v>
      </c>
      <c r="D316" s="57">
        <v>3596.12</v>
      </c>
      <c r="E316" s="30">
        <v>5.43</v>
      </c>
      <c r="F316" s="30">
        <f>ROUND(D316*E316,2)</f>
        <v>19526.93</v>
      </c>
      <c r="G316" s="32">
        <f>ROUND(E316*$I$10,2)</f>
        <v>6.79</v>
      </c>
      <c r="H316" s="30">
        <f>ROUND(D316*G316,2)</f>
        <v>24417.65</v>
      </c>
      <c r="I316" s="31"/>
      <c r="J316" s="11"/>
      <c r="K316" s="62"/>
      <c r="L316" s="66"/>
      <c r="M316" s="11"/>
      <c r="N316" s="11"/>
      <c r="O316" s="11"/>
      <c r="P316" s="11"/>
      <c r="Q316" s="11"/>
      <c r="R316" s="11"/>
      <c r="S316" s="11"/>
    </row>
    <row r="317" spans="1:19" s="2" customFormat="1" ht="15.75">
      <c r="A317" s="27" t="s">
        <v>659</v>
      </c>
      <c r="B317" s="28" t="s">
        <v>241</v>
      </c>
      <c r="C317" s="29" t="s">
        <v>304</v>
      </c>
      <c r="D317" s="57">
        <v>640.52</v>
      </c>
      <c r="E317" s="30">
        <v>18.96</v>
      </c>
      <c r="F317" s="30">
        <f>ROUND(D317*E317,2)</f>
        <v>12144.26</v>
      </c>
      <c r="G317" s="32">
        <f>ROUND(E317*$I$10,2)</f>
        <v>23.7</v>
      </c>
      <c r="H317" s="30">
        <f>ROUND(D317*G317,2)</f>
        <v>15180.32</v>
      </c>
      <c r="I317" s="31"/>
      <c r="J317" s="11"/>
      <c r="K317" s="62"/>
      <c r="L317" s="66"/>
      <c r="M317" s="11"/>
      <c r="N317" s="11"/>
      <c r="O317" s="11"/>
      <c r="P317" s="11"/>
      <c r="Q317" s="11"/>
      <c r="R317" s="11"/>
      <c r="S317" s="11"/>
    </row>
    <row r="318" spans="1:19" s="2" customFormat="1" ht="15.75">
      <c r="A318" s="27" t="s">
        <v>660</v>
      </c>
      <c r="B318" s="28" t="s">
        <v>242</v>
      </c>
      <c r="C318" s="29" t="s">
        <v>304</v>
      </c>
      <c r="D318" s="57">
        <v>2955.6</v>
      </c>
      <c r="E318" s="30">
        <v>24.43</v>
      </c>
      <c r="F318" s="30">
        <f>ROUND(D318*E318,2)</f>
        <v>72205.31</v>
      </c>
      <c r="G318" s="32">
        <f>ROUND(E318*$I$10,2)</f>
        <v>30.54</v>
      </c>
      <c r="H318" s="30">
        <f>ROUND(D318*G318,2)</f>
        <v>90264.02</v>
      </c>
      <c r="I318" s="31"/>
      <c r="J318" s="11"/>
      <c r="K318" s="62"/>
      <c r="L318" s="66"/>
      <c r="M318" s="11"/>
      <c r="N318" s="11"/>
      <c r="O318" s="11"/>
      <c r="P318" s="11"/>
      <c r="Q318" s="11"/>
      <c r="R318" s="11"/>
      <c r="S318" s="11"/>
    </row>
    <row r="319" spans="1:19" s="10" customFormat="1" ht="15.75">
      <c r="A319" s="27" t="s">
        <v>661</v>
      </c>
      <c r="B319" s="33" t="s">
        <v>343</v>
      </c>
      <c r="C319" s="34" t="s">
        <v>304</v>
      </c>
      <c r="D319" s="57">
        <v>63</v>
      </c>
      <c r="E319" s="32">
        <v>9.01</v>
      </c>
      <c r="F319" s="32">
        <f>ROUND(D319*E319,2)</f>
        <v>567.63</v>
      </c>
      <c r="G319" s="32">
        <f>ROUND(E319*$I$10,2)</f>
        <v>11.26</v>
      </c>
      <c r="H319" s="32">
        <f>ROUND(D319*G319,2)</f>
        <v>709.38</v>
      </c>
      <c r="I319" s="16"/>
      <c r="J319" s="12"/>
      <c r="K319" s="61"/>
      <c r="L319" s="66"/>
      <c r="M319" s="12"/>
      <c r="N319" s="12"/>
      <c r="O319" s="12"/>
      <c r="P319" s="12"/>
      <c r="Q319" s="12"/>
      <c r="R319" s="12"/>
      <c r="S319" s="12"/>
    </row>
    <row r="320" spans="1:19" s="1" customFormat="1" ht="15.75">
      <c r="A320" s="23" t="s">
        <v>662</v>
      </c>
      <c r="B320" s="20" t="s">
        <v>243</v>
      </c>
      <c r="C320" s="19"/>
      <c r="D320" s="55"/>
      <c r="E320" s="18"/>
      <c r="F320" s="18"/>
      <c r="G320" s="18"/>
      <c r="H320" s="18"/>
      <c r="I320" s="13"/>
      <c r="J320" s="71"/>
      <c r="K320" s="68"/>
      <c r="L320" s="66"/>
      <c r="M320" s="71"/>
      <c r="N320" s="71"/>
      <c r="O320" s="71"/>
      <c r="P320" s="71"/>
      <c r="Q320" s="71"/>
      <c r="R320" s="71"/>
      <c r="S320" s="71"/>
    </row>
    <row r="321" spans="1:19" s="2" customFormat="1" ht="15.75">
      <c r="A321" s="27" t="s">
        <v>663</v>
      </c>
      <c r="B321" s="28" t="s">
        <v>244</v>
      </c>
      <c r="C321" s="29" t="s">
        <v>304</v>
      </c>
      <c r="D321" s="57">
        <v>37.520000000000003</v>
      </c>
      <c r="E321" s="30">
        <v>52.39</v>
      </c>
      <c r="F321" s="30">
        <f>ROUND(D321*E321,2)</f>
        <v>1965.67</v>
      </c>
      <c r="G321" s="32">
        <f>ROUND(E321*$I$10,2)</f>
        <v>65.489999999999995</v>
      </c>
      <c r="H321" s="30">
        <f>ROUND(D321*G321,2)</f>
        <v>2457.1799999999998</v>
      </c>
      <c r="I321" s="31"/>
      <c r="J321" s="11"/>
      <c r="K321" s="62"/>
      <c r="L321" s="66"/>
      <c r="M321" s="11"/>
      <c r="N321" s="11"/>
      <c r="O321" s="11"/>
      <c r="P321" s="11"/>
      <c r="Q321" s="11"/>
      <c r="R321" s="11"/>
      <c r="S321" s="11"/>
    </row>
    <row r="322" spans="1:19" s="1" customFormat="1" ht="15.75">
      <c r="A322" s="23" t="s">
        <v>664</v>
      </c>
      <c r="B322" s="20" t="s">
        <v>245</v>
      </c>
      <c r="C322" s="19"/>
      <c r="D322" s="55"/>
      <c r="E322" s="18"/>
      <c r="F322" s="18"/>
      <c r="G322" s="18"/>
      <c r="H322" s="18"/>
      <c r="I322" s="13"/>
      <c r="J322" s="71"/>
      <c r="K322" s="68"/>
      <c r="L322" s="66"/>
      <c r="M322" s="71"/>
      <c r="N322" s="71"/>
      <c r="O322" s="71"/>
      <c r="P322" s="71"/>
      <c r="Q322" s="71"/>
      <c r="R322" s="71"/>
      <c r="S322" s="71"/>
    </row>
    <row r="323" spans="1:19" s="10" customFormat="1" ht="31.5">
      <c r="A323" s="25" t="s">
        <v>665</v>
      </c>
      <c r="B323" s="36" t="s">
        <v>360</v>
      </c>
      <c r="C323" s="34" t="s">
        <v>304</v>
      </c>
      <c r="D323" s="57">
        <v>540</v>
      </c>
      <c r="E323" s="32">
        <v>286.77</v>
      </c>
      <c r="F323" s="32">
        <f>ROUND(D323*E323,2)</f>
        <v>154855.79999999999</v>
      </c>
      <c r="G323" s="32">
        <f>ROUND(E323*$I$10,2)</f>
        <v>358.46</v>
      </c>
      <c r="H323" s="32">
        <f>ROUND(D323*G323,2)</f>
        <v>193568.4</v>
      </c>
      <c r="I323" s="16"/>
      <c r="J323" s="12"/>
      <c r="K323" s="61"/>
      <c r="L323" s="66"/>
      <c r="M323" s="12"/>
      <c r="N323" s="12"/>
      <c r="O323" s="12"/>
      <c r="P323" s="12"/>
      <c r="Q323" s="12"/>
      <c r="R323" s="12"/>
      <c r="S323" s="12"/>
    </row>
    <row r="324" spans="1:19" s="1" customFormat="1" ht="15.75">
      <c r="A324" s="23" t="s">
        <v>666</v>
      </c>
      <c r="B324" s="20" t="s">
        <v>246</v>
      </c>
      <c r="C324" s="19"/>
      <c r="D324" s="55"/>
      <c r="E324" s="18"/>
      <c r="F324" s="18"/>
      <c r="G324" s="18"/>
      <c r="H324" s="18"/>
      <c r="I324" s="13"/>
      <c r="J324" s="71"/>
      <c r="K324" s="68"/>
      <c r="L324" s="66"/>
      <c r="M324" s="71"/>
      <c r="N324" s="71"/>
      <c r="O324" s="71"/>
      <c r="P324" s="71"/>
      <c r="Q324" s="71"/>
      <c r="R324" s="71"/>
      <c r="S324" s="71"/>
    </row>
    <row r="325" spans="1:19" ht="15.75">
      <c r="A325" s="27" t="s">
        <v>667</v>
      </c>
      <c r="B325" s="28" t="s">
        <v>247</v>
      </c>
      <c r="C325" s="29" t="s">
        <v>304</v>
      </c>
      <c r="D325" s="56">
        <v>17.52</v>
      </c>
      <c r="E325" s="30">
        <v>153.30000000000001</v>
      </c>
      <c r="F325" s="30">
        <f>ROUND(D325*E325,2)</f>
        <v>2685.82</v>
      </c>
      <c r="G325" s="32">
        <f>ROUND(E325*$I$10,2)</f>
        <v>191.63</v>
      </c>
      <c r="H325" s="30">
        <f>ROUND(D325*G325,2)</f>
        <v>3357.36</v>
      </c>
      <c r="I325" s="31"/>
      <c r="K325" s="62"/>
      <c r="L325" s="66"/>
    </row>
    <row r="326" spans="1:19" s="7" customFormat="1" ht="15.75">
      <c r="A326" s="86">
        <v>14</v>
      </c>
      <c r="B326" s="87" t="s">
        <v>248</v>
      </c>
      <c r="C326" s="88"/>
      <c r="D326" s="89"/>
      <c r="E326" s="90"/>
      <c r="F326" s="90">
        <f>SUM(F327:F347)</f>
        <v>186453.94</v>
      </c>
      <c r="G326" s="90"/>
      <c r="H326" s="90">
        <f>SUM(H327:H347)</f>
        <v>233070.18</v>
      </c>
      <c r="I326" s="91">
        <f>H326/$H$387*100</f>
        <v>8.5157443246765858</v>
      </c>
      <c r="J326" s="72"/>
      <c r="K326" s="68"/>
      <c r="L326" s="66"/>
      <c r="M326" s="72"/>
      <c r="N326" s="72"/>
      <c r="O326" s="72"/>
      <c r="P326" s="72"/>
      <c r="Q326" s="72"/>
      <c r="R326" s="72"/>
      <c r="S326" s="72"/>
    </row>
    <row r="327" spans="1:19" s="3" customFormat="1" ht="15.75">
      <c r="A327" s="23" t="s">
        <v>668</v>
      </c>
      <c r="B327" s="20" t="s">
        <v>249</v>
      </c>
      <c r="C327" s="19"/>
      <c r="D327" s="55"/>
      <c r="E327" s="18"/>
      <c r="F327" s="18"/>
      <c r="G327" s="18"/>
      <c r="H327" s="18"/>
      <c r="I327" s="13"/>
      <c r="J327" s="67"/>
      <c r="K327" s="68"/>
      <c r="L327" s="66"/>
      <c r="M327" s="67"/>
      <c r="N327" s="67"/>
      <c r="O327" s="67"/>
      <c r="P327" s="67"/>
      <c r="Q327" s="67"/>
      <c r="R327" s="67"/>
      <c r="S327" s="67"/>
    </row>
    <row r="328" spans="1:19" s="2" customFormat="1" ht="15.75">
      <c r="A328" s="27" t="s">
        <v>669</v>
      </c>
      <c r="B328" s="28" t="s">
        <v>250</v>
      </c>
      <c r="C328" s="29" t="s">
        <v>304</v>
      </c>
      <c r="D328" s="57">
        <v>4.5</v>
      </c>
      <c r="E328" s="30">
        <v>29.11</v>
      </c>
      <c r="F328" s="30">
        <f>ROUND(D328*E328,2)</f>
        <v>131</v>
      </c>
      <c r="G328" s="32">
        <f>ROUND(E328*$I$10,2)</f>
        <v>36.39</v>
      </c>
      <c r="H328" s="30">
        <f>ROUND(D328*G328,2)</f>
        <v>163.76</v>
      </c>
      <c r="I328" s="31"/>
      <c r="J328" s="11"/>
      <c r="K328" s="62"/>
      <c r="L328" s="66"/>
      <c r="M328" s="11"/>
      <c r="N328" s="11"/>
      <c r="O328" s="11"/>
      <c r="P328" s="11"/>
      <c r="Q328" s="11"/>
      <c r="R328" s="11"/>
      <c r="S328" s="11"/>
    </row>
    <row r="329" spans="1:19" s="3" customFormat="1" ht="15.75">
      <c r="A329" s="23" t="s">
        <v>670</v>
      </c>
      <c r="B329" s="20" t="s">
        <v>251</v>
      </c>
      <c r="C329" s="19"/>
      <c r="D329" s="55"/>
      <c r="E329" s="18"/>
      <c r="F329" s="18"/>
      <c r="G329" s="18"/>
      <c r="H329" s="18"/>
      <c r="I329" s="13"/>
      <c r="J329" s="67"/>
      <c r="K329" s="68"/>
      <c r="L329" s="66"/>
      <c r="M329" s="67"/>
      <c r="N329" s="67"/>
      <c r="O329" s="67"/>
      <c r="P329" s="67"/>
      <c r="Q329" s="67"/>
      <c r="R329" s="67"/>
      <c r="S329" s="67"/>
    </row>
    <row r="330" spans="1:19" s="2" customFormat="1" ht="15.75">
      <c r="A330" s="27" t="s">
        <v>671</v>
      </c>
      <c r="B330" s="28" t="s">
        <v>252</v>
      </c>
      <c r="C330" s="29" t="s">
        <v>304</v>
      </c>
      <c r="D330" s="57">
        <v>273.42</v>
      </c>
      <c r="E330" s="30">
        <v>43.53</v>
      </c>
      <c r="F330" s="30">
        <f>ROUND(D330*E330,2)</f>
        <v>11901.97</v>
      </c>
      <c r="G330" s="32">
        <f>ROUND(E330*$I$10,2)</f>
        <v>54.41</v>
      </c>
      <c r="H330" s="30">
        <f>ROUND(D330*G330,2)</f>
        <v>14876.78</v>
      </c>
      <c r="I330" s="31"/>
      <c r="J330" s="11"/>
      <c r="K330" s="62"/>
      <c r="L330" s="66"/>
      <c r="M330" s="11"/>
      <c r="N330" s="11"/>
      <c r="O330" s="11"/>
      <c r="P330" s="11"/>
      <c r="Q330" s="11"/>
      <c r="R330" s="11"/>
      <c r="S330" s="11"/>
    </row>
    <row r="331" spans="1:19" s="1" customFormat="1" ht="15.75">
      <c r="A331" s="23" t="s">
        <v>672</v>
      </c>
      <c r="B331" s="20" t="s">
        <v>253</v>
      </c>
      <c r="C331" s="19"/>
      <c r="D331" s="55"/>
      <c r="E331" s="18"/>
      <c r="F331" s="18"/>
      <c r="G331" s="18"/>
      <c r="H331" s="18"/>
      <c r="I331" s="13"/>
      <c r="J331" s="71"/>
      <c r="K331" s="68"/>
      <c r="L331" s="66"/>
      <c r="M331" s="71"/>
      <c r="N331" s="71"/>
      <c r="O331" s="71"/>
      <c r="P331" s="71"/>
      <c r="Q331" s="71"/>
      <c r="R331" s="71"/>
      <c r="S331" s="71"/>
    </row>
    <row r="332" spans="1:19" s="17" customFormat="1" ht="15.75">
      <c r="A332" s="27" t="s">
        <v>673</v>
      </c>
      <c r="B332" s="28" t="s">
        <v>254</v>
      </c>
      <c r="C332" s="29" t="s">
        <v>304</v>
      </c>
      <c r="D332" s="57">
        <v>223.02</v>
      </c>
      <c r="E332" s="30">
        <v>67.59</v>
      </c>
      <c r="F332" s="30">
        <f>ROUND(D332*E332,2)</f>
        <v>15073.92</v>
      </c>
      <c r="G332" s="32">
        <f>ROUND(E332*$I$10,2)</f>
        <v>84.49</v>
      </c>
      <c r="H332" s="30">
        <f>ROUND(D332*G332,2)</f>
        <v>18842.96</v>
      </c>
      <c r="I332" s="31"/>
      <c r="J332" s="76"/>
      <c r="K332" s="62"/>
      <c r="L332" s="66"/>
      <c r="M332" s="76"/>
      <c r="N332" s="76"/>
      <c r="O332" s="76"/>
      <c r="P332" s="76"/>
      <c r="Q332" s="76"/>
      <c r="R332" s="76"/>
      <c r="S332" s="76"/>
    </row>
    <row r="333" spans="1:19" s="17" customFormat="1" ht="15.75">
      <c r="A333" s="27" t="s">
        <v>674</v>
      </c>
      <c r="B333" s="28" t="s">
        <v>255</v>
      </c>
      <c r="C333" s="29" t="s">
        <v>304</v>
      </c>
      <c r="D333" s="57">
        <v>18.98</v>
      </c>
      <c r="E333" s="30">
        <v>75.45</v>
      </c>
      <c r="F333" s="30">
        <f>ROUND(D333*E333,2)</f>
        <v>1432.04</v>
      </c>
      <c r="G333" s="32">
        <f>ROUND(E333*$I$10,2)</f>
        <v>94.31</v>
      </c>
      <c r="H333" s="30">
        <f>ROUND(D333*G333,2)</f>
        <v>1790</v>
      </c>
      <c r="I333" s="31"/>
      <c r="J333" s="76"/>
      <c r="K333" s="62"/>
      <c r="L333" s="66"/>
      <c r="M333" s="76"/>
      <c r="N333" s="76"/>
      <c r="O333" s="76"/>
      <c r="P333" s="76"/>
      <c r="Q333" s="76"/>
      <c r="R333" s="76"/>
      <c r="S333" s="76"/>
    </row>
    <row r="334" spans="1:19" s="17" customFormat="1" ht="15.75">
      <c r="A334" s="27" t="s">
        <v>675</v>
      </c>
      <c r="B334" s="28" t="s">
        <v>256</v>
      </c>
      <c r="C334" s="29" t="s">
        <v>304</v>
      </c>
      <c r="D334" s="57">
        <v>18.98</v>
      </c>
      <c r="E334" s="30">
        <v>72.83</v>
      </c>
      <c r="F334" s="30">
        <f>ROUND(D334*E334,2)</f>
        <v>1382.31</v>
      </c>
      <c r="G334" s="32">
        <f>ROUND(E334*$I$10,2)</f>
        <v>91.04</v>
      </c>
      <c r="H334" s="30">
        <f>ROUND(D334*G334,2)</f>
        <v>1727.94</v>
      </c>
      <c r="I334" s="31"/>
      <c r="J334" s="76"/>
      <c r="K334" s="62"/>
      <c r="L334" s="66"/>
      <c r="M334" s="76"/>
      <c r="N334" s="76"/>
      <c r="O334" s="76"/>
      <c r="P334" s="76"/>
      <c r="Q334" s="76"/>
      <c r="R334" s="76"/>
      <c r="S334" s="76"/>
    </row>
    <row r="335" spans="1:19" s="3" customFormat="1" ht="15.75">
      <c r="A335" s="23" t="s">
        <v>676</v>
      </c>
      <c r="B335" s="20" t="s">
        <v>257</v>
      </c>
      <c r="C335" s="19"/>
      <c r="D335" s="55"/>
      <c r="E335" s="18"/>
      <c r="F335" s="18"/>
      <c r="G335" s="18"/>
      <c r="H335" s="18"/>
      <c r="I335" s="13"/>
      <c r="J335" s="67"/>
      <c r="K335" s="68"/>
      <c r="L335" s="66"/>
      <c r="M335" s="67"/>
      <c r="N335" s="67"/>
      <c r="O335" s="67"/>
      <c r="P335" s="67"/>
      <c r="Q335" s="67"/>
      <c r="R335" s="67"/>
      <c r="S335" s="67"/>
    </row>
    <row r="336" spans="1:19" s="2" customFormat="1" ht="15.75">
      <c r="A336" s="27" t="s">
        <v>677</v>
      </c>
      <c r="B336" s="28" t="s">
        <v>258</v>
      </c>
      <c r="C336" s="29" t="s">
        <v>304</v>
      </c>
      <c r="D336" s="57">
        <v>207.95999999999998</v>
      </c>
      <c r="E336" s="30">
        <v>82.72</v>
      </c>
      <c r="F336" s="30">
        <f>ROUND(D336*E336,2)</f>
        <v>17202.45</v>
      </c>
      <c r="G336" s="32">
        <f>ROUND(E336*$I$10,2)</f>
        <v>103.4</v>
      </c>
      <c r="H336" s="30">
        <f>ROUND(D336*G336,2)</f>
        <v>21503.06</v>
      </c>
      <c r="I336" s="31"/>
      <c r="J336" s="11"/>
      <c r="K336" s="62"/>
      <c r="L336" s="66"/>
      <c r="M336" s="11"/>
      <c r="N336" s="11"/>
      <c r="O336" s="11"/>
      <c r="P336" s="11"/>
      <c r="Q336" s="11"/>
      <c r="R336" s="11"/>
      <c r="S336" s="11"/>
    </row>
    <row r="337" spans="1:19" s="1" customFormat="1" ht="15.75">
      <c r="A337" s="23" t="s">
        <v>678</v>
      </c>
      <c r="B337" s="20" t="s">
        <v>259</v>
      </c>
      <c r="C337" s="19"/>
      <c r="D337" s="55"/>
      <c r="E337" s="18"/>
      <c r="F337" s="18"/>
      <c r="G337" s="18"/>
      <c r="H337" s="18"/>
      <c r="I337" s="13"/>
      <c r="J337" s="71"/>
      <c r="K337" s="68"/>
      <c r="L337" s="66"/>
      <c r="M337" s="71"/>
      <c r="N337" s="71"/>
      <c r="O337" s="71"/>
      <c r="P337" s="71"/>
      <c r="Q337" s="71"/>
      <c r="R337" s="71"/>
      <c r="S337" s="71"/>
    </row>
    <row r="338" spans="1:19" s="2" customFormat="1" ht="15.75">
      <c r="A338" s="27" t="s">
        <v>679</v>
      </c>
      <c r="B338" s="28" t="s">
        <v>252</v>
      </c>
      <c r="C338" s="29" t="s">
        <v>304</v>
      </c>
      <c r="D338" s="57">
        <v>930</v>
      </c>
      <c r="E338" s="30">
        <v>43.53</v>
      </c>
      <c r="F338" s="30">
        <f>ROUND(D338*E338,2)</f>
        <v>40482.9</v>
      </c>
      <c r="G338" s="32">
        <f>ROUND(E338*$I$10,2)</f>
        <v>54.41</v>
      </c>
      <c r="H338" s="30">
        <f>ROUND(D338*G338,2)</f>
        <v>50601.3</v>
      </c>
      <c r="I338" s="31"/>
      <c r="J338" s="11"/>
      <c r="K338" s="62"/>
      <c r="L338" s="66"/>
      <c r="M338" s="11"/>
      <c r="N338" s="11"/>
      <c r="O338" s="11"/>
      <c r="P338" s="11"/>
      <c r="Q338" s="11"/>
      <c r="R338" s="11"/>
      <c r="S338" s="11"/>
    </row>
    <row r="339" spans="1:19" s="2" customFormat="1" ht="15.75">
      <c r="A339" s="27" t="s">
        <v>680</v>
      </c>
      <c r="B339" s="28" t="s">
        <v>260</v>
      </c>
      <c r="C339" s="29" t="s">
        <v>304</v>
      </c>
      <c r="D339" s="57">
        <v>930</v>
      </c>
      <c r="E339" s="30">
        <v>4.67</v>
      </c>
      <c r="F339" s="30">
        <f>ROUND(D339*E339,2)</f>
        <v>4343.1000000000004</v>
      </c>
      <c r="G339" s="32">
        <f>ROUND(E339*$I$10,2)</f>
        <v>5.84</v>
      </c>
      <c r="H339" s="30">
        <f>ROUND(D339*G339,2)</f>
        <v>5431.2</v>
      </c>
      <c r="I339" s="31"/>
      <c r="J339" s="11"/>
      <c r="K339" s="62"/>
      <c r="L339" s="66"/>
      <c r="M339" s="11"/>
      <c r="N339" s="11"/>
      <c r="O339" s="11"/>
      <c r="P339" s="11"/>
      <c r="Q339" s="11"/>
      <c r="R339" s="11"/>
      <c r="S339" s="11"/>
    </row>
    <row r="340" spans="1:19" s="4" customFormat="1" ht="15.75">
      <c r="A340" s="27" t="s">
        <v>730</v>
      </c>
      <c r="B340" s="28" t="s">
        <v>731</v>
      </c>
      <c r="C340" s="29" t="s">
        <v>309</v>
      </c>
      <c r="D340" s="57">
        <v>291.89999999999998</v>
      </c>
      <c r="E340" s="30">
        <v>79.94</v>
      </c>
      <c r="F340" s="30">
        <f>ROUND(D340*E340,2)</f>
        <v>23334.49</v>
      </c>
      <c r="G340" s="32">
        <f>ROUND(E340*$I$10,2)</f>
        <v>99.93</v>
      </c>
      <c r="H340" s="30">
        <f>ROUND(D340*G340,2)</f>
        <v>29169.57</v>
      </c>
      <c r="I340" s="31"/>
      <c r="J340" s="8"/>
      <c r="K340" s="62"/>
      <c r="L340" s="62"/>
      <c r="M340" s="8"/>
      <c r="N340" s="8"/>
      <c r="O340" s="8"/>
      <c r="P340" s="8"/>
      <c r="Q340" s="8"/>
      <c r="R340" s="8"/>
      <c r="S340" s="8"/>
    </row>
    <row r="341" spans="1:19" s="3" customFormat="1" ht="15.75">
      <c r="A341" s="23" t="s">
        <v>681</v>
      </c>
      <c r="B341" s="20" t="s">
        <v>261</v>
      </c>
      <c r="C341" s="19"/>
      <c r="D341" s="55"/>
      <c r="E341" s="18"/>
      <c r="F341" s="18"/>
      <c r="G341" s="18"/>
      <c r="H341" s="18"/>
      <c r="I341" s="13"/>
      <c r="J341" s="67"/>
      <c r="K341" s="68"/>
      <c r="L341" s="66"/>
      <c r="M341" s="67"/>
      <c r="N341" s="67"/>
      <c r="O341" s="67"/>
      <c r="P341" s="67"/>
      <c r="Q341" s="67"/>
      <c r="R341" s="67"/>
      <c r="S341" s="67"/>
    </row>
    <row r="342" spans="1:19" s="2" customFormat="1" ht="15.75">
      <c r="A342" s="27" t="s">
        <v>682</v>
      </c>
      <c r="B342" s="28" t="s">
        <v>262</v>
      </c>
      <c r="C342" s="29" t="s">
        <v>305</v>
      </c>
      <c r="D342" s="57">
        <v>93.4</v>
      </c>
      <c r="E342" s="30">
        <v>40.94</v>
      </c>
      <c r="F342" s="30">
        <f>ROUND(D342*E342,2)</f>
        <v>3823.8</v>
      </c>
      <c r="G342" s="32">
        <f>ROUND(E342*$I$10,2)</f>
        <v>51.18</v>
      </c>
      <c r="H342" s="30">
        <f>ROUND(D342*G342,2)</f>
        <v>4780.21</v>
      </c>
      <c r="I342" s="31"/>
      <c r="J342" s="11"/>
      <c r="K342" s="62"/>
      <c r="L342" s="66"/>
      <c r="M342" s="11"/>
      <c r="N342" s="11"/>
      <c r="O342" s="11"/>
      <c r="P342" s="11"/>
      <c r="Q342" s="11"/>
      <c r="R342" s="11"/>
      <c r="S342" s="11"/>
    </row>
    <row r="343" spans="1:19" s="1" customFormat="1" ht="15.75">
      <c r="A343" s="23" t="s">
        <v>683</v>
      </c>
      <c r="B343" s="20" t="s">
        <v>375</v>
      </c>
      <c r="C343" s="19"/>
      <c r="D343" s="55"/>
      <c r="E343" s="18"/>
      <c r="F343" s="18"/>
      <c r="G343" s="18"/>
      <c r="H343" s="18"/>
      <c r="I343" s="13"/>
      <c r="J343" s="71"/>
      <c r="K343" s="68"/>
      <c r="L343" s="66"/>
      <c r="M343" s="71"/>
      <c r="N343" s="71"/>
      <c r="O343" s="71"/>
      <c r="P343" s="71"/>
      <c r="Q343" s="71"/>
      <c r="R343" s="71"/>
      <c r="S343" s="71"/>
    </row>
    <row r="344" spans="1:19" s="10" customFormat="1" ht="15.75">
      <c r="A344" s="25" t="s">
        <v>684</v>
      </c>
      <c r="B344" s="33" t="s">
        <v>361</v>
      </c>
      <c r="C344" s="34" t="s">
        <v>304</v>
      </c>
      <c r="D344" s="57">
        <v>143.37</v>
      </c>
      <c r="E344" s="32">
        <v>293.63</v>
      </c>
      <c r="F344" s="32">
        <f>ROUND(D344*E344,2)</f>
        <v>42097.73</v>
      </c>
      <c r="G344" s="32">
        <f>ROUND(E344*$I$10,2)</f>
        <v>367.04</v>
      </c>
      <c r="H344" s="32">
        <f>ROUND(D344*G344,2)</f>
        <v>52622.52</v>
      </c>
      <c r="I344" s="16"/>
      <c r="J344" s="12"/>
      <c r="K344" s="61"/>
      <c r="L344" s="66"/>
      <c r="M344" s="12"/>
      <c r="N344" s="12"/>
      <c r="O344" s="12"/>
      <c r="P344" s="12"/>
      <c r="Q344" s="12"/>
      <c r="R344" s="12"/>
      <c r="S344" s="12"/>
    </row>
    <row r="345" spans="1:19" s="2" customFormat="1" ht="15.75">
      <c r="A345" s="23" t="s">
        <v>685</v>
      </c>
      <c r="B345" s="20" t="s">
        <v>358</v>
      </c>
      <c r="C345" s="29"/>
      <c r="D345" s="56"/>
      <c r="E345" s="30"/>
      <c r="F345" s="30"/>
      <c r="G345" s="30"/>
      <c r="H345" s="30"/>
      <c r="I345" s="31"/>
      <c r="J345" s="11"/>
      <c r="K345" s="62"/>
      <c r="L345" s="66"/>
      <c r="M345" s="11"/>
      <c r="N345" s="11"/>
      <c r="O345" s="11"/>
      <c r="P345" s="11"/>
      <c r="Q345" s="11"/>
      <c r="R345" s="11"/>
      <c r="S345" s="11"/>
    </row>
    <row r="346" spans="1:19" s="2" customFormat="1" ht="15.75">
      <c r="A346" s="27" t="s">
        <v>686</v>
      </c>
      <c r="B346" s="28" t="s">
        <v>357</v>
      </c>
      <c r="C346" s="29" t="s">
        <v>304</v>
      </c>
      <c r="D346" s="57">
        <v>316.95999999999998</v>
      </c>
      <c r="E346" s="30">
        <v>77.430000000000007</v>
      </c>
      <c r="F346" s="30">
        <f>ROUND(D346*E346,2)</f>
        <v>24542.21</v>
      </c>
      <c r="G346" s="32">
        <f>ROUND(E346*$I$10,2)</f>
        <v>96.79</v>
      </c>
      <c r="H346" s="30">
        <f>ROUND(D346*G346,2)</f>
        <v>30678.560000000001</v>
      </c>
      <c r="I346" s="31"/>
      <c r="J346" s="11"/>
      <c r="K346" s="62"/>
      <c r="L346" s="66"/>
      <c r="M346" s="11"/>
      <c r="N346" s="11"/>
      <c r="O346" s="11"/>
      <c r="P346" s="11"/>
      <c r="Q346" s="11"/>
      <c r="R346" s="11"/>
      <c r="S346" s="11"/>
    </row>
    <row r="347" spans="1:19" s="2" customFormat="1" ht="15.75">
      <c r="A347" s="27" t="s">
        <v>687</v>
      </c>
      <c r="B347" s="28" t="s">
        <v>359</v>
      </c>
      <c r="C347" s="29" t="s">
        <v>305</v>
      </c>
      <c r="D347" s="57">
        <v>82</v>
      </c>
      <c r="E347" s="30">
        <v>8.61</v>
      </c>
      <c r="F347" s="30">
        <f>ROUND(D347*E347,2)</f>
        <v>706.02</v>
      </c>
      <c r="G347" s="32">
        <f>ROUND(E347*$I$10,2)</f>
        <v>10.76</v>
      </c>
      <c r="H347" s="30">
        <f>ROUND(D347*G347,2)</f>
        <v>882.32</v>
      </c>
      <c r="I347" s="31"/>
      <c r="J347" s="11"/>
      <c r="K347" s="62"/>
      <c r="L347" s="66"/>
      <c r="M347" s="11"/>
      <c r="N347" s="11"/>
      <c r="O347" s="11"/>
      <c r="P347" s="11"/>
      <c r="Q347" s="11"/>
      <c r="R347" s="11"/>
      <c r="S347" s="11"/>
    </row>
    <row r="348" spans="1:19" s="5" customFormat="1" ht="15.75">
      <c r="A348" s="86">
        <v>15</v>
      </c>
      <c r="B348" s="87" t="s">
        <v>263</v>
      </c>
      <c r="C348" s="88"/>
      <c r="D348" s="89"/>
      <c r="E348" s="90"/>
      <c r="F348" s="90">
        <f>SUM(F349:F352)</f>
        <v>3328.48</v>
      </c>
      <c r="G348" s="90"/>
      <c r="H348" s="90">
        <f>SUM(H349:H352)</f>
        <v>4160.71</v>
      </c>
      <c r="I348" s="91">
        <f>H348/$H$387*100</f>
        <v>0.15202091734397388</v>
      </c>
      <c r="J348" s="65"/>
      <c r="K348" s="68"/>
      <c r="L348" s="66"/>
      <c r="M348" s="65"/>
      <c r="N348" s="65"/>
      <c r="O348" s="65"/>
      <c r="P348" s="65"/>
      <c r="Q348" s="65"/>
      <c r="R348" s="65"/>
      <c r="S348" s="65"/>
    </row>
    <row r="349" spans="1:19" s="3" customFormat="1" ht="15.75">
      <c r="A349" s="23" t="s">
        <v>688</v>
      </c>
      <c r="B349" s="20" t="s">
        <v>264</v>
      </c>
      <c r="C349" s="19"/>
      <c r="D349" s="55"/>
      <c r="E349" s="18"/>
      <c r="F349" s="18"/>
      <c r="G349" s="18"/>
      <c r="H349" s="18"/>
      <c r="I349" s="13"/>
      <c r="J349" s="67"/>
      <c r="K349" s="68"/>
      <c r="L349" s="66"/>
      <c r="M349" s="67"/>
      <c r="N349" s="67"/>
      <c r="O349" s="67"/>
      <c r="P349" s="67"/>
      <c r="Q349" s="67"/>
      <c r="R349" s="67"/>
      <c r="S349" s="67"/>
    </row>
    <row r="350" spans="1:19" s="2" customFormat="1" ht="15.75">
      <c r="A350" s="27" t="s">
        <v>689</v>
      </c>
      <c r="B350" s="28" t="s">
        <v>265</v>
      </c>
      <c r="C350" s="29" t="s">
        <v>304</v>
      </c>
      <c r="D350" s="57">
        <v>44.099999999999994</v>
      </c>
      <c r="E350" s="30">
        <v>69.989999999999995</v>
      </c>
      <c r="F350" s="30">
        <f>ROUND(D350*E350,2)</f>
        <v>3086.56</v>
      </c>
      <c r="G350" s="32">
        <f>ROUND(E350*$I$10,2)</f>
        <v>87.49</v>
      </c>
      <c r="H350" s="30">
        <f>ROUND(D350*G350,2)</f>
        <v>3858.31</v>
      </c>
      <c r="I350" s="31"/>
      <c r="J350" s="11"/>
      <c r="K350" s="62"/>
      <c r="L350" s="66"/>
      <c r="M350" s="11"/>
      <c r="N350" s="11"/>
      <c r="O350" s="11"/>
      <c r="P350" s="11"/>
      <c r="Q350" s="11"/>
      <c r="R350" s="11"/>
      <c r="S350" s="11"/>
    </row>
    <row r="351" spans="1:19" s="3" customFormat="1" ht="15.75">
      <c r="A351" s="23" t="s">
        <v>690</v>
      </c>
      <c r="B351" s="20" t="s">
        <v>266</v>
      </c>
      <c r="C351" s="19"/>
      <c r="D351" s="55"/>
      <c r="E351" s="18"/>
      <c r="F351" s="18"/>
      <c r="G351" s="18"/>
      <c r="H351" s="18"/>
      <c r="I351" s="13"/>
      <c r="J351" s="67"/>
      <c r="K351" s="68"/>
      <c r="L351" s="66"/>
      <c r="M351" s="67"/>
      <c r="N351" s="67"/>
      <c r="O351" s="67"/>
      <c r="P351" s="67"/>
      <c r="Q351" s="67"/>
      <c r="R351" s="67"/>
      <c r="S351" s="67"/>
    </row>
    <row r="352" spans="1:19" s="2" customFormat="1" ht="15.75">
      <c r="A352" s="27" t="s">
        <v>691</v>
      </c>
      <c r="B352" s="28" t="s">
        <v>267</v>
      </c>
      <c r="C352" s="29" t="s">
        <v>304</v>
      </c>
      <c r="D352" s="57">
        <v>1.2</v>
      </c>
      <c r="E352" s="30">
        <v>201.6</v>
      </c>
      <c r="F352" s="30">
        <f>ROUND(D352*E352,2)</f>
        <v>241.92</v>
      </c>
      <c r="G352" s="32">
        <f>ROUND(E352*$I$10,2)</f>
        <v>252</v>
      </c>
      <c r="H352" s="30">
        <f>ROUND(D352*G352,2)</f>
        <v>302.39999999999998</v>
      </c>
      <c r="I352" s="31"/>
      <c r="J352" s="11"/>
      <c r="K352" s="62"/>
      <c r="L352" s="66"/>
      <c r="M352" s="11"/>
      <c r="N352" s="11"/>
      <c r="O352" s="11"/>
      <c r="P352" s="11"/>
      <c r="Q352" s="11"/>
      <c r="R352" s="11"/>
      <c r="S352" s="11"/>
    </row>
    <row r="353" spans="1:19" s="5" customFormat="1" ht="15.75">
      <c r="A353" s="86">
        <v>16</v>
      </c>
      <c r="B353" s="87" t="s">
        <v>268</v>
      </c>
      <c r="C353" s="88"/>
      <c r="D353" s="89"/>
      <c r="E353" s="90"/>
      <c r="F353" s="90">
        <f>SUM(F354:F364)</f>
        <v>67181.97</v>
      </c>
      <c r="G353" s="90"/>
      <c r="H353" s="90">
        <f>SUM(H354:H364)</f>
        <v>83986.510000000009</v>
      </c>
      <c r="I353" s="91">
        <f>H353/$H$387*100</f>
        <v>3.0686364333776779</v>
      </c>
      <c r="J353" s="65"/>
      <c r="K353" s="68"/>
      <c r="L353" s="66"/>
      <c r="M353" s="65"/>
      <c r="N353" s="65"/>
      <c r="O353" s="65"/>
      <c r="P353" s="65"/>
      <c r="Q353" s="65"/>
      <c r="R353" s="65"/>
      <c r="S353" s="65"/>
    </row>
    <row r="354" spans="1:19" s="3" customFormat="1" ht="15.75">
      <c r="A354" s="23" t="s">
        <v>692</v>
      </c>
      <c r="B354" s="20" t="s">
        <v>269</v>
      </c>
      <c r="C354" s="19"/>
      <c r="D354" s="55"/>
      <c r="E354" s="18"/>
      <c r="F354" s="18"/>
      <c r="G354" s="18"/>
      <c r="H354" s="18"/>
      <c r="I354" s="13"/>
      <c r="J354" s="67"/>
      <c r="K354" s="68"/>
      <c r="L354" s="66"/>
      <c r="M354" s="67"/>
      <c r="N354" s="67"/>
      <c r="O354" s="67"/>
      <c r="P354" s="67"/>
      <c r="Q354" s="67"/>
      <c r="R354" s="67"/>
      <c r="S354" s="67"/>
    </row>
    <row r="355" spans="1:19" s="2" customFormat="1" ht="15.75">
      <c r="A355" s="27" t="s">
        <v>693</v>
      </c>
      <c r="B355" s="28" t="s">
        <v>270</v>
      </c>
      <c r="C355" s="29" t="s">
        <v>304</v>
      </c>
      <c r="D355" s="57">
        <v>479.15000000000003</v>
      </c>
      <c r="E355" s="30">
        <v>9.85</v>
      </c>
      <c r="F355" s="30">
        <f>ROUND(D355*E355,2)</f>
        <v>4719.63</v>
      </c>
      <c r="G355" s="32">
        <f>ROUND(E355*$I$10,2)</f>
        <v>12.31</v>
      </c>
      <c r="H355" s="30">
        <f>ROUND(D355*G355,2)</f>
        <v>5898.34</v>
      </c>
      <c r="I355" s="31"/>
      <c r="J355" s="11"/>
      <c r="K355" s="62"/>
      <c r="L355" s="66"/>
      <c r="M355" s="11"/>
      <c r="N355" s="11"/>
      <c r="O355" s="11"/>
      <c r="P355" s="11"/>
      <c r="Q355" s="11"/>
      <c r="R355" s="11"/>
      <c r="S355" s="11"/>
    </row>
    <row r="356" spans="1:19" s="1" customFormat="1" ht="15.75">
      <c r="A356" s="23" t="s">
        <v>694</v>
      </c>
      <c r="B356" s="20" t="s">
        <v>271</v>
      </c>
      <c r="C356" s="19"/>
      <c r="D356" s="55"/>
      <c r="E356" s="18"/>
      <c r="F356" s="18"/>
      <c r="G356" s="18"/>
      <c r="H356" s="18"/>
      <c r="I356" s="13"/>
      <c r="J356" s="71"/>
      <c r="K356" s="68"/>
      <c r="L356" s="66"/>
      <c r="M356" s="71"/>
      <c r="N356" s="71"/>
      <c r="O356" s="71"/>
      <c r="P356" s="71"/>
      <c r="Q356" s="71"/>
      <c r="R356" s="71"/>
      <c r="S356" s="71"/>
    </row>
    <row r="357" spans="1:19" s="2" customFormat="1" ht="15.75">
      <c r="A357" s="27" t="s">
        <v>695</v>
      </c>
      <c r="B357" s="28" t="s">
        <v>272</v>
      </c>
      <c r="C357" s="29" t="s">
        <v>304</v>
      </c>
      <c r="D357" s="57">
        <v>2955.5949999999998</v>
      </c>
      <c r="E357" s="30">
        <v>10.44</v>
      </c>
      <c r="F357" s="30">
        <f>ROUND(D357*E357,2)</f>
        <v>30856.41</v>
      </c>
      <c r="G357" s="32">
        <f>ROUND(E357*$I$10,2)</f>
        <v>13.05</v>
      </c>
      <c r="H357" s="30">
        <f>ROUND(D357*G357,2)</f>
        <v>38570.51</v>
      </c>
      <c r="I357" s="31"/>
      <c r="J357" s="11"/>
      <c r="K357" s="62"/>
      <c r="L357" s="66"/>
      <c r="M357" s="11"/>
      <c r="N357" s="11"/>
      <c r="O357" s="11"/>
      <c r="P357" s="11"/>
      <c r="Q357" s="11"/>
      <c r="R357" s="11"/>
      <c r="S357" s="11"/>
    </row>
    <row r="358" spans="1:19" s="2" customFormat="1" ht="15.75">
      <c r="A358" s="27" t="s">
        <v>696</v>
      </c>
      <c r="B358" s="28" t="s">
        <v>273</v>
      </c>
      <c r="C358" s="29" t="s">
        <v>304</v>
      </c>
      <c r="D358" s="57">
        <v>2217.2799999999997</v>
      </c>
      <c r="E358" s="30">
        <v>10.47</v>
      </c>
      <c r="F358" s="30">
        <f>ROUND(D358*E358,2)</f>
        <v>23214.92</v>
      </c>
      <c r="G358" s="32">
        <f>ROUND(E358*$I$10,2)</f>
        <v>13.09</v>
      </c>
      <c r="H358" s="30">
        <f>ROUND(D358*G358,2)</f>
        <v>29024.2</v>
      </c>
      <c r="I358" s="31"/>
      <c r="J358" s="11"/>
      <c r="K358" s="62"/>
      <c r="L358" s="66"/>
      <c r="M358" s="11"/>
      <c r="N358" s="11"/>
      <c r="O358" s="11"/>
      <c r="P358" s="11"/>
      <c r="Q358" s="11"/>
      <c r="R358" s="11"/>
      <c r="S358" s="11"/>
    </row>
    <row r="359" spans="1:19" s="1" customFormat="1" ht="15.75">
      <c r="A359" s="23" t="s">
        <v>697</v>
      </c>
      <c r="B359" s="20" t="s">
        <v>274</v>
      </c>
      <c r="C359" s="19"/>
      <c r="D359" s="55"/>
      <c r="E359" s="18"/>
      <c r="F359" s="18"/>
      <c r="G359" s="18"/>
      <c r="H359" s="18"/>
      <c r="I359" s="13"/>
      <c r="J359" s="71"/>
      <c r="K359" s="68"/>
      <c r="L359" s="66"/>
      <c r="M359" s="71"/>
      <c r="N359" s="71"/>
      <c r="O359" s="71"/>
      <c r="P359" s="71"/>
      <c r="Q359" s="71"/>
      <c r="R359" s="71"/>
      <c r="S359" s="71"/>
    </row>
    <row r="360" spans="1:19" s="2" customFormat="1" ht="15.75">
      <c r="A360" s="27" t="s">
        <v>698</v>
      </c>
      <c r="B360" s="28" t="s">
        <v>275</v>
      </c>
      <c r="C360" s="29" t="s">
        <v>304</v>
      </c>
      <c r="D360" s="57">
        <v>46.800000000000004</v>
      </c>
      <c r="E360" s="30">
        <v>17.46</v>
      </c>
      <c r="F360" s="30">
        <f>ROUND(D360*E360,2)</f>
        <v>817.13</v>
      </c>
      <c r="G360" s="32">
        <f>ROUND(E360*$I$10,2)</f>
        <v>21.83</v>
      </c>
      <c r="H360" s="30">
        <f>ROUND(D360*G360,2)</f>
        <v>1021.64</v>
      </c>
      <c r="I360" s="31"/>
      <c r="J360" s="11"/>
      <c r="K360" s="62"/>
      <c r="L360" s="66"/>
      <c r="M360" s="11"/>
      <c r="N360" s="11"/>
      <c r="O360" s="11"/>
      <c r="P360" s="11"/>
      <c r="Q360" s="11"/>
      <c r="R360" s="11"/>
      <c r="S360" s="11"/>
    </row>
    <row r="361" spans="1:19" s="2" customFormat="1" ht="15.75">
      <c r="A361" s="27" t="s">
        <v>699</v>
      </c>
      <c r="B361" s="28" t="s">
        <v>276</v>
      </c>
      <c r="C361" s="29" t="s">
        <v>304</v>
      </c>
      <c r="D361" s="57">
        <v>39.6</v>
      </c>
      <c r="E361" s="30">
        <v>21.31</v>
      </c>
      <c r="F361" s="30">
        <f>ROUND(D361*E361,2)</f>
        <v>843.88</v>
      </c>
      <c r="G361" s="32">
        <f>ROUND(E361*$I$10,2)</f>
        <v>26.64</v>
      </c>
      <c r="H361" s="30">
        <f>ROUND(D361*G361,2)</f>
        <v>1054.94</v>
      </c>
      <c r="I361" s="31"/>
      <c r="J361" s="11"/>
      <c r="K361" s="62"/>
      <c r="L361" s="66"/>
      <c r="M361" s="11"/>
      <c r="N361" s="11"/>
      <c r="O361" s="11"/>
      <c r="P361" s="11"/>
      <c r="Q361" s="11"/>
      <c r="R361" s="11"/>
      <c r="S361" s="11"/>
    </row>
    <row r="362" spans="1:19" s="1" customFormat="1" ht="15.75">
      <c r="A362" s="23" t="s">
        <v>700</v>
      </c>
      <c r="B362" s="20" t="s">
        <v>277</v>
      </c>
      <c r="C362" s="19"/>
      <c r="D362" s="55"/>
      <c r="E362" s="18"/>
      <c r="F362" s="18"/>
      <c r="G362" s="18"/>
      <c r="H362" s="18"/>
      <c r="I362" s="13"/>
      <c r="J362" s="71"/>
      <c r="K362" s="68"/>
      <c r="L362" s="66"/>
      <c r="M362" s="71"/>
      <c r="N362" s="71"/>
      <c r="O362" s="71"/>
      <c r="P362" s="71"/>
      <c r="Q362" s="71"/>
      <c r="R362" s="71"/>
      <c r="S362" s="71"/>
    </row>
    <row r="363" spans="1:19" s="2" customFormat="1" ht="15.75">
      <c r="A363" s="27" t="s">
        <v>701</v>
      </c>
      <c r="B363" s="28" t="s">
        <v>278</v>
      </c>
      <c r="C363" s="29" t="s">
        <v>305</v>
      </c>
      <c r="D363" s="57">
        <v>815.02</v>
      </c>
      <c r="E363" s="30">
        <v>3.9</v>
      </c>
      <c r="F363" s="30">
        <f>ROUND(D363*E363,2)</f>
        <v>3178.58</v>
      </c>
      <c r="G363" s="32">
        <f>ROUND(E363*$I$10,2)</f>
        <v>4.88</v>
      </c>
      <c r="H363" s="30">
        <f>ROUND(D363*G363,2)</f>
        <v>3977.3</v>
      </c>
      <c r="I363" s="31"/>
      <c r="J363" s="11"/>
      <c r="K363" s="62"/>
      <c r="L363" s="66"/>
      <c r="M363" s="11"/>
      <c r="N363" s="11"/>
      <c r="O363" s="11"/>
      <c r="P363" s="11"/>
      <c r="Q363" s="11"/>
      <c r="R363" s="11"/>
      <c r="S363" s="11"/>
    </row>
    <row r="364" spans="1:19" ht="15.75">
      <c r="A364" s="27" t="s">
        <v>702</v>
      </c>
      <c r="B364" s="28" t="s">
        <v>279</v>
      </c>
      <c r="C364" s="29" t="s">
        <v>304</v>
      </c>
      <c r="D364" s="56">
        <v>61</v>
      </c>
      <c r="E364" s="30">
        <v>58.22</v>
      </c>
      <c r="F364" s="30">
        <f>ROUND(D364*E364,2)</f>
        <v>3551.42</v>
      </c>
      <c r="G364" s="32">
        <f>ROUND(E364*$I$10,2)</f>
        <v>72.78</v>
      </c>
      <c r="H364" s="30">
        <f>ROUND(D364*G364,2)</f>
        <v>4439.58</v>
      </c>
      <c r="I364" s="31"/>
      <c r="K364" s="62"/>
      <c r="L364" s="66"/>
    </row>
    <row r="365" spans="1:19" ht="15.75">
      <c r="A365" s="86">
        <v>17</v>
      </c>
      <c r="B365" s="87" t="s">
        <v>280</v>
      </c>
      <c r="C365" s="88"/>
      <c r="D365" s="89"/>
      <c r="E365" s="90"/>
      <c r="F365" s="90">
        <f>SUM(F366:F368)</f>
        <v>491.87</v>
      </c>
      <c r="G365" s="90"/>
      <c r="H365" s="90">
        <f>SUM(H366:H368)</f>
        <v>614.83000000000004</v>
      </c>
      <c r="I365" s="91">
        <f>H365/$H$387*100</f>
        <v>2.2464199766529143E-2</v>
      </c>
      <c r="K365" s="68"/>
      <c r="L365" s="66"/>
    </row>
    <row r="366" spans="1:19" s="1" customFormat="1" ht="15.75">
      <c r="A366" s="23" t="s">
        <v>703</v>
      </c>
      <c r="B366" s="20" t="s">
        <v>281</v>
      </c>
      <c r="C366" s="19"/>
      <c r="D366" s="55"/>
      <c r="E366" s="18"/>
      <c r="F366" s="18"/>
      <c r="G366" s="18"/>
      <c r="H366" s="18"/>
      <c r="I366" s="13"/>
      <c r="J366" s="71"/>
      <c r="K366" s="68"/>
      <c r="L366" s="66"/>
      <c r="M366" s="71"/>
      <c r="N366" s="71"/>
      <c r="O366" s="71"/>
      <c r="P366" s="71"/>
      <c r="Q366" s="71"/>
      <c r="R366" s="71"/>
      <c r="S366" s="71"/>
    </row>
    <row r="367" spans="1:19" s="2" customFormat="1" ht="15.75">
      <c r="A367" s="27" t="s">
        <v>704</v>
      </c>
      <c r="B367" s="28" t="s">
        <v>282</v>
      </c>
      <c r="C367" s="29" t="s">
        <v>304</v>
      </c>
      <c r="D367" s="57">
        <v>2.04</v>
      </c>
      <c r="E367" s="30">
        <v>187.84</v>
      </c>
      <c r="F367" s="30">
        <f>ROUND(D367*E367,2)</f>
        <v>383.19</v>
      </c>
      <c r="G367" s="32">
        <f>ROUND(E367*$I$10,2)</f>
        <v>234.8</v>
      </c>
      <c r="H367" s="30">
        <f>ROUND(D367*G367,2)</f>
        <v>478.99</v>
      </c>
      <c r="I367" s="31"/>
      <c r="J367" s="11"/>
      <c r="K367" s="62"/>
      <c r="L367" s="66"/>
      <c r="M367" s="11"/>
      <c r="N367" s="11"/>
      <c r="O367" s="11"/>
      <c r="P367" s="11"/>
      <c r="Q367" s="11"/>
      <c r="R367" s="11"/>
      <c r="S367" s="11"/>
    </row>
    <row r="368" spans="1:19" s="2" customFormat="1" ht="15.75">
      <c r="A368" s="27" t="s">
        <v>705</v>
      </c>
      <c r="B368" s="28" t="s">
        <v>283</v>
      </c>
      <c r="C368" s="29" t="s">
        <v>305</v>
      </c>
      <c r="D368" s="57">
        <v>4</v>
      </c>
      <c r="E368" s="30">
        <v>27.17</v>
      </c>
      <c r="F368" s="30">
        <f>ROUND(D368*E368,2)</f>
        <v>108.68</v>
      </c>
      <c r="G368" s="32">
        <f>ROUND(E368*$I$10,2)</f>
        <v>33.96</v>
      </c>
      <c r="H368" s="30">
        <f>ROUND(D368*G368,2)</f>
        <v>135.84</v>
      </c>
      <c r="I368" s="31"/>
      <c r="J368" s="11"/>
      <c r="K368" s="62"/>
      <c r="L368" s="66"/>
      <c r="M368" s="11"/>
      <c r="N368" s="11"/>
      <c r="O368" s="11"/>
      <c r="P368" s="11"/>
      <c r="Q368" s="11"/>
      <c r="R368" s="11"/>
      <c r="S368" s="11"/>
    </row>
    <row r="369" spans="1:19" ht="15.75">
      <c r="A369" s="86">
        <v>18</v>
      </c>
      <c r="B369" s="87" t="s">
        <v>284</v>
      </c>
      <c r="C369" s="88"/>
      <c r="D369" s="89"/>
      <c r="E369" s="90"/>
      <c r="F369" s="90">
        <f>SUM(F370:F375)</f>
        <v>17206.79</v>
      </c>
      <c r="G369" s="90"/>
      <c r="H369" s="90">
        <f>SUM(H370:H375)</f>
        <v>21508.79</v>
      </c>
      <c r="I369" s="91">
        <f>H369/$H$387*100</f>
        <v>0.78587211960432046</v>
      </c>
      <c r="K369" s="68"/>
      <c r="L369" s="66"/>
    </row>
    <row r="370" spans="1:19" s="3" customFormat="1" ht="15.75">
      <c r="A370" s="23" t="s">
        <v>706</v>
      </c>
      <c r="B370" s="20" t="s">
        <v>285</v>
      </c>
      <c r="C370" s="19"/>
      <c r="D370" s="55"/>
      <c r="E370" s="18"/>
      <c r="F370" s="18"/>
      <c r="G370" s="18"/>
      <c r="H370" s="18"/>
      <c r="I370" s="13"/>
      <c r="J370" s="67"/>
      <c r="K370" s="68"/>
      <c r="L370" s="66"/>
      <c r="M370" s="67"/>
      <c r="N370" s="67"/>
      <c r="O370" s="67"/>
      <c r="P370" s="67"/>
      <c r="Q370" s="67"/>
      <c r="R370" s="67"/>
      <c r="S370" s="67"/>
    </row>
    <row r="371" spans="1:19" s="2" customFormat="1" ht="15.75">
      <c r="A371" s="27" t="s">
        <v>707</v>
      </c>
      <c r="B371" s="28" t="s">
        <v>286</v>
      </c>
      <c r="C371" s="29" t="s">
        <v>305</v>
      </c>
      <c r="D371" s="57">
        <v>101.2</v>
      </c>
      <c r="E371" s="30">
        <v>88.52</v>
      </c>
      <c r="F371" s="30">
        <f>ROUND(D371*E371,2)</f>
        <v>8958.2199999999993</v>
      </c>
      <c r="G371" s="32">
        <f>ROUND(E371*$I$10,2)</f>
        <v>110.65</v>
      </c>
      <c r="H371" s="30">
        <f>ROUND(D371*G371,2)</f>
        <v>11197.78</v>
      </c>
      <c r="I371" s="31"/>
      <c r="J371" s="11"/>
      <c r="K371" s="62"/>
      <c r="L371" s="66"/>
      <c r="M371" s="11"/>
      <c r="N371" s="11"/>
      <c r="O371" s="11"/>
      <c r="P371" s="11"/>
      <c r="Q371" s="11"/>
      <c r="R371" s="11"/>
      <c r="S371" s="11"/>
    </row>
    <row r="372" spans="1:19" s="1" customFormat="1" ht="15.75">
      <c r="A372" s="23" t="s">
        <v>708</v>
      </c>
      <c r="B372" s="20" t="s">
        <v>287</v>
      </c>
      <c r="C372" s="19"/>
      <c r="D372" s="55"/>
      <c r="E372" s="18"/>
      <c r="F372" s="18"/>
      <c r="G372" s="18"/>
      <c r="H372" s="18"/>
      <c r="I372" s="13"/>
      <c r="J372" s="71"/>
      <c r="K372" s="68"/>
      <c r="L372" s="66"/>
      <c r="M372" s="71"/>
      <c r="N372" s="71"/>
      <c r="O372" s="71"/>
      <c r="P372" s="71"/>
      <c r="Q372" s="71"/>
      <c r="R372" s="71"/>
      <c r="S372" s="71"/>
    </row>
    <row r="373" spans="1:19" s="2" customFormat="1" ht="15.75">
      <c r="A373" s="27" t="s">
        <v>709</v>
      </c>
      <c r="B373" s="28" t="s">
        <v>288</v>
      </c>
      <c r="C373" s="29" t="s">
        <v>309</v>
      </c>
      <c r="D373" s="57">
        <v>6.07</v>
      </c>
      <c r="E373" s="30">
        <v>337.86</v>
      </c>
      <c r="F373" s="30">
        <f>ROUND(D373*E373,2)</f>
        <v>2050.81</v>
      </c>
      <c r="G373" s="32">
        <f>ROUND(E373*$I$10,2)</f>
        <v>422.33</v>
      </c>
      <c r="H373" s="30">
        <f>ROUND(D373*G373,2)</f>
        <v>2563.54</v>
      </c>
      <c r="I373" s="31"/>
      <c r="J373" s="11"/>
      <c r="K373" s="62"/>
      <c r="L373" s="66"/>
      <c r="M373" s="11"/>
      <c r="N373" s="11"/>
      <c r="O373" s="11"/>
      <c r="P373" s="11"/>
      <c r="Q373" s="11"/>
      <c r="R373" s="11"/>
      <c r="S373" s="11"/>
    </row>
    <row r="374" spans="1:19" s="3" customFormat="1" ht="15.75">
      <c r="A374" s="23" t="s">
        <v>710</v>
      </c>
      <c r="B374" s="20" t="s">
        <v>289</v>
      </c>
      <c r="C374" s="19"/>
      <c r="D374" s="55"/>
      <c r="E374" s="18"/>
      <c r="F374" s="18"/>
      <c r="G374" s="18"/>
      <c r="H374" s="18"/>
      <c r="I374" s="13"/>
      <c r="J374" s="67"/>
      <c r="K374" s="68"/>
      <c r="L374" s="66"/>
      <c r="M374" s="67"/>
      <c r="N374" s="67"/>
      <c r="O374" s="67"/>
      <c r="P374" s="67"/>
      <c r="Q374" s="67"/>
      <c r="R374" s="67"/>
      <c r="S374" s="67"/>
    </row>
    <row r="375" spans="1:19" s="2" customFormat="1" ht="15.75">
      <c r="A375" s="27" t="s">
        <v>711</v>
      </c>
      <c r="B375" s="28" t="s">
        <v>290</v>
      </c>
      <c r="C375" s="29" t="s">
        <v>305</v>
      </c>
      <c r="D375" s="57">
        <v>110.3</v>
      </c>
      <c r="E375" s="30">
        <v>56.19</v>
      </c>
      <c r="F375" s="30">
        <f>ROUND(D375*E375,2)</f>
        <v>6197.76</v>
      </c>
      <c r="G375" s="32">
        <f>ROUND(E375*$I$10,2)</f>
        <v>70.239999999999995</v>
      </c>
      <c r="H375" s="30">
        <f>ROUND(D375*G375,2)</f>
        <v>7747.47</v>
      </c>
      <c r="I375" s="31"/>
      <c r="J375" s="11"/>
      <c r="K375" s="62"/>
      <c r="L375" s="66"/>
      <c r="M375" s="11"/>
      <c r="N375" s="11"/>
      <c r="O375" s="11"/>
      <c r="P375" s="11"/>
      <c r="Q375" s="11"/>
      <c r="R375" s="11"/>
      <c r="S375" s="11"/>
    </row>
    <row r="376" spans="1:19" ht="15.75">
      <c r="A376" s="86">
        <v>19</v>
      </c>
      <c r="B376" s="87" t="s">
        <v>291</v>
      </c>
      <c r="C376" s="88"/>
      <c r="D376" s="89"/>
      <c r="E376" s="90"/>
      <c r="F376" s="90">
        <f>SUM(F377:F378)</f>
        <v>3803.14</v>
      </c>
      <c r="G376" s="90"/>
      <c r="H376" s="90">
        <f>SUM(H377:H378)</f>
        <v>4753.93</v>
      </c>
      <c r="I376" s="91">
        <f>H376/$H$387*100</f>
        <v>0.17369554705543952</v>
      </c>
      <c r="K376" s="68"/>
      <c r="L376" s="66"/>
    </row>
    <row r="377" spans="1:19" s="3" customFormat="1" ht="15.75">
      <c r="A377" s="23" t="s">
        <v>712</v>
      </c>
      <c r="B377" s="20" t="s">
        <v>292</v>
      </c>
      <c r="C377" s="19"/>
      <c r="D377" s="55"/>
      <c r="E377" s="18"/>
      <c r="F377" s="18"/>
      <c r="G377" s="18"/>
      <c r="H377" s="18"/>
      <c r="I377" s="13"/>
      <c r="J377" s="67"/>
      <c r="K377" s="68"/>
      <c r="L377" s="66"/>
      <c r="M377" s="67"/>
      <c r="N377" s="67"/>
      <c r="O377" s="67"/>
      <c r="P377" s="67"/>
      <c r="Q377" s="67"/>
      <c r="R377" s="67"/>
      <c r="S377" s="67"/>
    </row>
    <row r="378" spans="1:19" s="2" customFormat="1" ht="15.75">
      <c r="A378" s="27" t="s">
        <v>713</v>
      </c>
      <c r="B378" s="28" t="s">
        <v>293</v>
      </c>
      <c r="C378" s="29" t="s">
        <v>305</v>
      </c>
      <c r="D378" s="57">
        <v>110.3</v>
      </c>
      <c r="E378" s="30">
        <v>34.479999999999997</v>
      </c>
      <c r="F378" s="30">
        <f>ROUND(D378*E378,2)</f>
        <v>3803.14</v>
      </c>
      <c r="G378" s="32">
        <f>ROUND(E378*$I$10,2)</f>
        <v>43.1</v>
      </c>
      <c r="H378" s="30">
        <f>ROUND(D378*G378,2)</f>
        <v>4753.93</v>
      </c>
      <c r="I378" s="31"/>
      <c r="J378" s="11"/>
      <c r="K378" s="62"/>
      <c r="L378" s="66"/>
      <c r="M378" s="11"/>
      <c r="N378" s="11"/>
      <c r="O378" s="11"/>
      <c r="P378" s="11"/>
      <c r="Q378" s="11"/>
      <c r="R378" s="11"/>
      <c r="S378" s="11"/>
    </row>
    <row r="379" spans="1:19" ht="15.75">
      <c r="A379" s="86">
        <v>20</v>
      </c>
      <c r="B379" s="87" t="s">
        <v>295</v>
      </c>
      <c r="C379" s="88"/>
      <c r="D379" s="89"/>
      <c r="E379" s="90"/>
      <c r="F379" s="90">
        <f>SUM(F380:F386)</f>
        <v>148475.9</v>
      </c>
      <c r="G379" s="90"/>
      <c r="H379" s="90">
        <f>SUM(H380:H386)</f>
        <v>185594.88</v>
      </c>
      <c r="I379" s="91">
        <f>H379/$H$387*100</f>
        <v>6.7811272383667101</v>
      </c>
      <c r="K379" s="68"/>
      <c r="L379" s="66"/>
    </row>
    <row r="380" spans="1:19" s="1" customFormat="1" ht="15.75">
      <c r="A380" s="23" t="s">
        <v>714</v>
      </c>
      <c r="B380" s="20" t="s">
        <v>296</v>
      </c>
      <c r="C380" s="19"/>
      <c r="D380" s="55"/>
      <c r="E380" s="18"/>
      <c r="F380" s="18"/>
      <c r="G380" s="18"/>
      <c r="H380" s="18"/>
      <c r="I380" s="13"/>
      <c r="J380" s="71"/>
      <c r="K380" s="68"/>
      <c r="L380" s="66"/>
      <c r="M380" s="71"/>
      <c r="N380" s="71"/>
      <c r="O380" s="71"/>
      <c r="P380" s="71"/>
      <c r="Q380" s="71"/>
      <c r="R380" s="71"/>
      <c r="S380" s="71"/>
    </row>
    <row r="381" spans="1:19" ht="15.75">
      <c r="A381" s="27" t="s">
        <v>715</v>
      </c>
      <c r="B381" s="28" t="s">
        <v>297</v>
      </c>
      <c r="C381" s="29" t="s">
        <v>306</v>
      </c>
      <c r="D381" s="56">
        <v>2</v>
      </c>
      <c r="E381" s="30">
        <v>17714.400000000001</v>
      </c>
      <c r="F381" s="30">
        <f>ROUND(D381*E381,2)</f>
        <v>35428.800000000003</v>
      </c>
      <c r="G381" s="32">
        <f>ROUND(E381*$I$10,2)</f>
        <v>22143</v>
      </c>
      <c r="H381" s="30">
        <f>ROUND(D381*G381,2)</f>
        <v>44286</v>
      </c>
      <c r="I381" s="31"/>
      <c r="K381" s="62"/>
      <c r="L381" s="66"/>
    </row>
    <row r="382" spans="1:19" ht="15.75">
      <c r="A382" s="27" t="s">
        <v>716</v>
      </c>
      <c r="B382" s="28" t="s">
        <v>298</v>
      </c>
      <c r="C382" s="29" t="s">
        <v>306</v>
      </c>
      <c r="D382" s="56">
        <v>2</v>
      </c>
      <c r="E382" s="30">
        <v>4904.3500000000004</v>
      </c>
      <c r="F382" s="30">
        <f>ROUND(D382*E382,2)</f>
        <v>9808.7000000000007</v>
      </c>
      <c r="G382" s="32">
        <f>ROUND(E382*$I$10,2)</f>
        <v>6130.44</v>
      </c>
      <c r="H382" s="30">
        <f>ROUND(D382*G382,2)</f>
        <v>12260.88</v>
      </c>
      <c r="I382" s="31"/>
      <c r="K382" s="62"/>
      <c r="L382" s="66"/>
    </row>
    <row r="383" spans="1:19" ht="15.75">
      <c r="A383" s="27" t="s">
        <v>717</v>
      </c>
      <c r="B383" s="28" t="s">
        <v>299</v>
      </c>
      <c r="C383" s="29" t="s">
        <v>306</v>
      </c>
      <c r="D383" s="56">
        <v>6</v>
      </c>
      <c r="E383" s="30">
        <v>8717.2000000000007</v>
      </c>
      <c r="F383" s="30">
        <f>ROUND(D383*E383,2)</f>
        <v>52303.199999999997</v>
      </c>
      <c r="G383" s="32">
        <f>ROUND(E383*$I$10,2)</f>
        <v>10896.5</v>
      </c>
      <c r="H383" s="30">
        <f>ROUND(D383*G383,2)</f>
        <v>65379</v>
      </c>
      <c r="I383" s="31"/>
      <c r="K383" s="62"/>
      <c r="L383" s="66"/>
    </row>
    <row r="384" spans="1:19" ht="15.75">
      <c r="A384" s="27" t="s">
        <v>718</v>
      </c>
      <c r="B384" s="28" t="s">
        <v>300</v>
      </c>
      <c r="C384" s="29" t="s">
        <v>306</v>
      </c>
      <c r="D384" s="56">
        <v>12</v>
      </c>
      <c r="E384" s="30">
        <v>2421.65</v>
      </c>
      <c r="F384" s="30">
        <f>ROUND(D384*E384,2)</f>
        <v>29059.8</v>
      </c>
      <c r="G384" s="32">
        <f>ROUND(E384*$I$10,2)</f>
        <v>3027.06</v>
      </c>
      <c r="H384" s="30">
        <f>ROUND(D384*G384,2)</f>
        <v>36324.720000000001</v>
      </c>
      <c r="I384" s="31"/>
      <c r="K384" s="62"/>
      <c r="L384" s="66"/>
    </row>
    <row r="385" spans="1:19" s="1" customFormat="1" ht="15.75">
      <c r="A385" s="23" t="s">
        <v>719</v>
      </c>
      <c r="B385" s="20" t="s">
        <v>301</v>
      </c>
      <c r="C385" s="19"/>
      <c r="D385" s="55"/>
      <c r="E385" s="18"/>
      <c r="F385" s="18"/>
      <c r="G385" s="18"/>
      <c r="H385" s="18"/>
      <c r="I385" s="13"/>
      <c r="J385" s="71"/>
      <c r="K385" s="68"/>
      <c r="L385" s="66"/>
      <c r="M385" s="71"/>
      <c r="N385" s="71"/>
      <c r="O385" s="71"/>
      <c r="P385" s="71"/>
      <c r="Q385" s="71"/>
      <c r="R385" s="71"/>
      <c r="S385" s="71"/>
    </row>
    <row r="386" spans="1:19" ht="16.5" thickBot="1">
      <c r="A386" s="43" t="s">
        <v>720</v>
      </c>
      <c r="B386" s="44" t="s">
        <v>302</v>
      </c>
      <c r="C386" s="45" t="s">
        <v>306</v>
      </c>
      <c r="D386" s="59">
        <v>6</v>
      </c>
      <c r="E386" s="46">
        <v>3645.9</v>
      </c>
      <c r="F386" s="46">
        <f>ROUND(D386*E386,2)</f>
        <v>21875.4</v>
      </c>
      <c r="G386" s="32">
        <f>ROUND(E386*$I$10,2)</f>
        <v>4557.38</v>
      </c>
      <c r="H386" s="46">
        <f>ROUND(D386*G386,2)</f>
        <v>27344.28</v>
      </c>
      <c r="I386" s="47"/>
      <c r="K386" s="62"/>
      <c r="L386" s="66"/>
    </row>
    <row r="387" spans="1:19" s="6" customFormat="1" ht="19.5" thickBot="1">
      <c r="A387" s="129" t="s">
        <v>315</v>
      </c>
      <c r="B387" s="130"/>
      <c r="C387" s="130"/>
      <c r="D387" s="130"/>
      <c r="E387" s="130"/>
      <c r="F387" s="96">
        <f>SUM(F13:F386)/2</f>
        <v>2189348.830000001</v>
      </c>
      <c r="G387" s="21"/>
      <c r="H387" s="95">
        <f>SUM(H13:H386)/2</f>
        <v>2736932.57</v>
      </c>
      <c r="I387" s="96">
        <f>SUM(I13:I386)</f>
        <v>100.00000000000001</v>
      </c>
      <c r="J387" s="77"/>
      <c r="K387" s="78"/>
      <c r="L387" s="78"/>
      <c r="M387" s="77"/>
      <c r="N387" s="77"/>
      <c r="O387" s="77"/>
      <c r="P387" s="77"/>
      <c r="Q387" s="77"/>
      <c r="R387" s="77"/>
      <c r="S387" s="77"/>
    </row>
    <row r="388" spans="1:19" ht="33.75" customHeight="1">
      <c r="A388" s="131" t="s">
        <v>313</v>
      </c>
      <c r="B388" s="132"/>
      <c r="C388" s="132"/>
      <c r="D388" s="132"/>
      <c r="E388" s="132"/>
      <c r="F388" s="132"/>
      <c r="G388" s="132"/>
      <c r="H388" s="132"/>
      <c r="I388" s="133"/>
    </row>
    <row r="389" spans="1:19" ht="32.25" customHeight="1">
      <c r="A389" s="134" t="s">
        <v>752</v>
      </c>
      <c r="B389" s="135"/>
      <c r="C389" s="135"/>
      <c r="D389" s="135"/>
      <c r="E389" s="135"/>
      <c r="F389" s="135"/>
      <c r="G389" s="135"/>
      <c r="H389" s="135"/>
      <c r="I389" s="136"/>
    </row>
    <row r="390" spans="1:19">
      <c r="A390" s="137"/>
      <c r="B390" s="138"/>
      <c r="C390" s="138"/>
      <c r="D390" s="138"/>
      <c r="E390" s="138"/>
      <c r="F390" s="138"/>
      <c r="G390" s="138"/>
      <c r="H390" s="138"/>
      <c r="I390" s="139"/>
    </row>
    <row r="391" spans="1:19">
      <c r="A391" s="101" t="s">
        <v>314</v>
      </c>
      <c r="B391" s="102"/>
      <c r="C391" s="102"/>
      <c r="D391" s="102"/>
      <c r="E391" s="102"/>
      <c r="F391" s="102"/>
      <c r="G391" s="102"/>
      <c r="H391" s="102"/>
      <c r="I391" s="103"/>
    </row>
    <row r="392" spans="1:19">
      <c r="A392" s="104"/>
      <c r="B392" s="105"/>
      <c r="C392" s="105"/>
      <c r="D392" s="105"/>
      <c r="E392" s="105"/>
      <c r="F392" s="105"/>
      <c r="G392" s="105"/>
      <c r="H392" s="105"/>
      <c r="I392" s="106"/>
    </row>
    <row r="393" spans="1:19" ht="15.75">
      <c r="A393" s="140" t="s">
        <v>376</v>
      </c>
      <c r="B393" s="141"/>
      <c r="C393" s="141"/>
      <c r="D393" s="141"/>
      <c r="E393" s="97"/>
      <c r="F393" s="99"/>
      <c r="G393" s="99"/>
      <c r="H393" s="99"/>
      <c r="I393" s="100"/>
    </row>
    <row r="394" spans="1:19" ht="15.75">
      <c r="A394" s="142" t="s">
        <v>377</v>
      </c>
      <c r="B394" s="143"/>
      <c r="C394" s="143"/>
      <c r="D394" s="143"/>
      <c r="E394" s="98"/>
      <c r="F394" s="99"/>
      <c r="G394" s="99"/>
      <c r="H394" s="99"/>
      <c r="I394" s="100"/>
    </row>
    <row r="395" spans="1:19" ht="16.5" thickBot="1">
      <c r="A395" s="144"/>
      <c r="B395" s="145"/>
      <c r="C395" s="145"/>
      <c r="D395" s="145"/>
      <c r="E395" s="145"/>
      <c r="F395" s="145"/>
      <c r="G395" s="145"/>
      <c r="H395" s="145"/>
      <c r="I395" s="146"/>
    </row>
    <row r="397" spans="1:19">
      <c r="H397" s="54"/>
    </row>
    <row r="398" spans="1:19">
      <c r="F398" s="54"/>
      <c r="H398" s="54"/>
    </row>
    <row r="399" spans="1:19">
      <c r="F399" s="54"/>
      <c r="H399" s="54"/>
    </row>
    <row r="400" spans="1:19">
      <c r="F400" s="54"/>
      <c r="H400" s="54"/>
    </row>
    <row r="401" spans="6:8">
      <c r="F401" s="54"/>
      <c r="H401" s="54"/>
    </row>
    <row r="402" spans="6:8">
      <c r="H402" s="54"/>
    </row>
    <row r="403" spans="6:8">
      <c r="H403" s="54"/>
    </row>
    <row r="404" spans="6:8">
      <c r="H404" s="54"/>
    </row>
    <row r="405" spans="6:8">
      <c r="H405" s="54"/>
    </row>
    <row r="406" spans="6:8">
      <c r="H406" s="54"/>
    </row>
    <row r="407" spans="6:8">
      <c r="H407" s="54"/>
    </row>
  </sheetData>
  <mergeCells count="16">
    <mergeCell ref="A393:D393"/>
    <mergeCell ref="A394:D394"/>
    <mergeCell ref="A395:I395"/>
    <mergeCell ref="A391:I391"/>
    <mergeCell ref="A392:I392"/>
    <mergeCell ref="A2:I5"/>
    <mergeCell ref="A6:I6"/>
    <mergeCell ref="A7:I7"/>
    <mergeCell ref="A8:I8"/>
    <mergeCell ref="A10:E10"/>
    <mergeCell ref="A12:G12"/>
    <mergeCell ref="F10:H10"/>
    <mergeCell ref="A387:E387"/>
    <mergeCell ref="A388:I388"/>
    <mergeCell ref="A389:I389"/>
    <mergeCell ref="A390:I390"/>
  </mergeCells>
  <pageMargins left="0.51181102362204722" right="0.51181102362204722" top="0.78740157480314965" bottom="0.78740157480314965" header="0.31496062992125984" footer="0.31496062992125984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 SEM DESONERAÇÃO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laesena</dc:creator>
  <cp:lastModifiedBy>Lorena Carazza</cp:lastModifiedBy>
  <cp:lastPrinted>2018-03-11T15:43:51Z</cp:lastPrinted>
  <dcterms:created xsi:type="dcterms:W3CDTF">2018-01-09T19:28:11Z</dcterms:created>
  <dcterms:modified xsi:type="dcterms:W3CDTF">2018-04-04T18:30:13Z</dcterms:modified>
</cp:coreProperties>
</file>